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avnatelj\Documents\FINANCIJE\PRORAČUN 2025\"/>
    </mc:Choice>
  </mc:AlternateContent>
  <xr:revisionPtr revIDLastSave="0" documentId="8_{B4E527C9-898C-467A-A01D-5646F92B2C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ŽETAK" sheetId="1" r:id="rId1"/>
    <sheet name=" Račun prihoda i rashoda" sheetId="3" r:id="rId2"/>
    <sheet name="RAČUN RASHODA - FUNKCIJSKI" sheetId="5" r:id="rId3"/>
    <sheet name="Račun financiranja" sheetId="6" r:id="rId4"/>
    <sheet name="POSEBNI DIO" sheetId="7" r:id="rId5"/>
    <sheet name=" PO EKON.KLAS I IZVORU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B3" i="3"/>
  <c r="C19" i="3"/>
  <c r="C18" i="3" s="1"/>
  <c r="D19" i="3"/>
  <c r="D18" i="3" s="1"/>
  <c r="D23" i="3"/>
  <c r="D22" i="3" s="1"/>
  <c r="B58" i="2"/>
  <c r="B5" i="2"/>
  <c r="B24" i="7"/>
  <c r="B20" i="7"/>
  <c r="B13" i="3"/>
  <c r="B10" i="3"/>
  <c r="B7" i="3"/>
  <c r="B4" i="3"/>
  <c r="B40" i="3"/>
  <c r="B37" i="3"/>
  <c r="B32" i="3"/>
  <c r="B27" i="3"/>
  <c r="B23" i="3"/>
  <c r="B16" i="3"/>
  <c r="B15" i="3" s="1"/>
  <c r="B21" i="3" s="1"/>
  <c r="D4" i="3"/>
  <c r="D40" i="3"/>
  <c r="F34" i="3"/>
  <c r="E22" i="3"/>
  <c r="F22" i="3"/>
  <c r="D16" i="3"/>
  <c r="D15" i="3" s="1"/>
  <c r="E15" i="3"/>
  <c r="F15" i="3"/>
  <c r="D13" i="3"/>
  <c r="D10" i="3"/>
  <c r="D7" i="3"/>
  <c r="C40" i="3"/>
  <c r="C37" i="3"/>
  <c r="C27" i="3"/>
  <c r="C23" i="3"/>
  <c r="C16" i="3"/>
  <c r="C15" i="3" s="1"/>
  <c r="C13" i="3"/>
  <c r="C10" i="3"/>
  <c r="C7" i="3"/>
  <c r="C4" i="3"/>
  <c r="C32" i="3"/>
  <c r="F19" i="7"/>
  <c r="E19" i="7"/>
  <c r="D20" i="7"/>
  <c r="D66" i="7"/>
  <c r="D65" i="7" s="1"/>
  <c r="D64" i="7" s="1"/>
  <c r="D63" i="7" s="1"/>
  <c r="D62" i="7" s="1"/>
  <c r="C66" i="7"/>
  <c r="C65" i="7" s="1"/>
  <c r="C64" i="7" s="1"/>
  <c r="C63" i="7" s="1"/>
  <c r="C62" i="7" s="1"/>
  <c r="C88" i="7"/>
  <c r="D88" i="7"/>
  <c r="C86" i="7"/>
  <c r="D86" i="7"/>
  <c r="C83" i="7"/>
  <c r="D83" i="7"/>
  <c r="E83" i="7"/>
  <c r="F83" i="7"/>
  <c r="C77" i="7"/>
  <c r="D77" i="7"/>
  <c r="C74" i="7"/>
  <c r="D74" i="7"/>
  <c r="C59" i="7"/>
  <c r="D59" i="7"/>
  <c r="C57" i="7"/>
  <c r="D57" i="7"/>
  <c r="E57" i="7"/>
  <c r="F57" i="7"/>
  <c r="C48" i="7"/>
  <c r="D48" i="7"/>
  <c r="C46" i="7"/>
  <c r="D46" i="7"/>
  <c r="C41" i="7"/>
  <c r="D41" i="7"/>
  <c r="C37" i="7"/>
  <c r="C36" i="7" s="1"/>
  <c r="D37" i="7"/>
  <c r="C31" i="7"/>
  <c r="D31" i="7"/>
  <c r="C29" i="7"/>
  <c r="D29" i="7"/>
  <c r="C24" i="7"/>
  <c r="D24" i="7"/>
  <c r="C20" i="7"/>
  <c r="D11" i="7"/>
  <c r="C9" i="7"/>
  <c r="D9" i="7"/>
  <c r="B88" i="7"/>
  <c r="B86" i="7"/>
  <c r="B83" i="7"/>
  <c r="B77" i="7"/>
  <c r="B74" i="7"/>
  <c r="B66" i="7"/>
  <c r="B65" i="7" s="1"/>
  <c r="B64" i="7" s="1"/>
  <c r="B63" i="7" s="1"/>
  <c r="B62" i="7" s="1"/>
  <c r="B59" i="7"/>
  <c r="B57" i="7"/>
  <c r="B48" i="7"/>
  <c r="B46" i="7"/>
  <c r="B41" i="7"/>
  <c r="B37" i="7"/>
  <c r="B29" i="7"/>
  <c r="B11" i="7"/>
  <c r="B9" i="7"/>
  <c r="B65" i="2"/>
  <c r="D75" i="2"/>
  <c r="D74" i="2" s="1"/>
  <c r="D58" i="2"/>
  <c r="C58" i="2"/>
  <c r="E57" i="2"/>
  <c r="C68" i="2"/>
  <c r="C64" i="2" s="1"/>
  <c r="D68" i="2"/>
  <c r="D64" i="2" s="1"/>
  <c r="E68" i="2"/>
  <c r="E64" i="2" s="1"/>
  <c r="F68" i="2"/>
  <c r="F64" i="2" s="1"/>
  <c r="B68" i="2"/>
  <c r="C84" i="2"/>
  <c r="C83" i="2" s="1"/>
  <c r="C82" i="2" s="1"/>
  <c r="D84" i="2"/>
  <c r="D83" i="2" s="1"/>
  <c r="D82" i="2" s="1"/>
  <c r="E83" i="2"/>
  <c r="E82" i="2" s="1"/>
  <c r="F83" i="2"/>
  <c r="F82" i="2" s="1"/>
  <c r="B84" i="2"/>
  <c r="B83" i="2" s="1"/>
  <c r="B82" i="2" s="1"/>
  <c r="C80" i="2"/>
  <c r="C79" i="2" s="1"/>
  <c r="D80" i="2"/>
  <c r="D79" i="2" s="1"/>
  <c r="E80" i="2"/>
  <c r="E79" i="2" s="1"/>
  <c r="F80" i="2"/>
  <c r="F79" i="2" s="1"/>
  <c r="B80" i="2"/>
  <c r="B79" i="2" s="1"/>
  <c r="C75" i="2"/>
  <c r="C74" i="2" s="1"/>
  <c r="F74" i="2"/>
  <c r="B75" i="2"/>
  <c r="B74" i="2" s="1"/>
  <c r="C71" i="2"/>
  <c r="C70" i="2" s="1"/>
  <c r="D71" i="2"/>
  <c r="D70" i="2" s="1"/>
  <c r="F70" i="2"/>
  <c r="B71" i="2"/>
  <c r="B70" i="2" s="1"/>
  <c r="C61" i="2"/>
  <c r="D61" i="2"/>
  <c r="B61" i="2"/>
  <c r="B57" i="2" s="1"/>
  <c r="C52" i="2"/>
  <c r="D52" i="2"/>
  <c r="E52" i="2"/>
  <c r="F52" i="2"/>
  <c r="B52" i="2"/>
  <c r="C48" i="2"/>
  <c r="D48" i="2"/>
  <c r="B48" i="2"/>
  <c r="C46" i="2"/>
  <c r="D46" i="2"/>
  <c r="E46" i="2"/>
  <c r="F46" i="2"/>
  <c r="B46" i="2"/>
  <c r="C43" i="2"/>
  <c r="D43" i="2"/>
  <c r="B43" i="2"/>
  <c r="C38" i="2"/>
  <c r="D38" i="2"/>
  <c r="B38" i="2"/>
  <c r="C34" i="2"/>
  <c r="D34" i="2"/>
  <c r="B34" i="2"/>
  <c r="C30" i="2"/>
  <c r="C29" i="2" s="1"/>
  <c r="D30" i="2"/>
  <c r="D29" i="2" s="1"/>
  <c r="E29" i="2"/>
  <c r="F29" i="2"/>
  <c r="B30" i="2"/>
  <c r="B29" i="2" s="1"/>
  <c r="C27" i="2"/>
  <c r="C26" i="2" s="1"/>
  <c r="D27" i="2"/>
  <c r="D26" i="2" s="1"/>
  <c r="F26" i="2"/>
  <c r="B27" i="2"/>
  <c r="B26" i="2" s="1"/>
  <c r="C23" i="2"/>
  <c r="D23" i="2"/>
  <c r="B23" i="2"/>
  <c r="C21" i="2"/>
  <c r="D21" i="2"/>
  <c r="B21" i="2"/>
  <c r="C11" i="2"/>
  <c r="D11" i="2"/>
  <c r="C15" i="2"/>
  <c r="D15" i="2"/>
  <c r="F10" i="2"/>
  <c r="B15" i="2"/>
  <c r="B11" i="2"/>
  <c r="E74" i="2"/>
  <c r="E70" i="2"/>
  <c r="E26" i="2"/>
  <c r="E10" i="2"/>
  <c r="E20" i="2"/>
  <c r="F11" i="1"/>
  <c r="F8" i="1"/>
  <c r="C19" i="7" l="1"/>
  <c r="C18" i="7" s="1"/>
  <c r="C17" i="7" s="1"/>
  <c r="C16" i="7" s="1"/>
  <c r="D3" i="3"/>
  <c r="D21" i="3" s="1"/>
  <c r="B22" i="3"/>
  <c r="B73" i="2"/>
  <c r="B19" i="7"/>
  <c r="B73" i="7"/>
  <c r="F14" i="1"/>
  <c r="F30" i="1" s="1"/>
  <c r="C3" i="3"/>
  <c r="C21" i="3" s="1"/>
  <c r="B64" i="2"/>
  <c r="B63" i="2" s="1"/>
  <c r="B10" i="2"/>
  <c r="E25" i="2"/>
  <c r="F25" i="2"/>
  <c r="D57" i="2"/>
  <c r="D56" i="2" s="1"/>
  <c r="D25" i="2"/>
  <c r="B36" i="7"/>
  <c r="B82" i="7"/>
  <c r="B81" i="7" s="1"/>
  <c r="B80" i="7" s="1"/>
  <c r="B79" i="7" s="1"/>
  <c r="C82" i="7"/>
  <c r="C81" i="7" s="1"/>
  <c r="C80" i="7" s="1"/>
  <c r="C79" i="7" s="1"/>
  <c r="D19" i="7"/>
  <c r="D18" i="7" s="1"/>
  <c r="D17" i="7" s="1"/>
  <c r="D16" i="7" s="1"/>
  <c r="D56" i="7"/>
  <c r="D55" i="7" s="1"/>
  <c r="D54" i="7" s="1"/>
  <c r="D53" i="7" s="1"/>
  <c r="D82" i="7"/>
  <c r="D81" i="7" s="1"/>
  <c r="D80" i="7" s="1"/>
  <c r="D79" i="7" s="1"/>
  <c r="F73" i="2"/>
  <c r="C73" i="2"/>
  <c r="E34" i="3"/>
  <c r="B34" i="3"/>
  <c r="B42" i="3" s="1"/>
  <c r="F3" i="3"/>
  <c r="F21" i="3" s="1"/>
  <c r="E3" i="3"/>
  <c r="E21" i="3" s="1"/>
  <c r="D73" i="7"/>
  <c r="D72" i="7" s="1"/>
  <c r="D71" i="7" s="1"/>
  <c r="D70" i="7" s="1"/>
  <c r="C73" i="7"/>
  <c r="C72" i="7" s="1"/>
  <c r="C71" i="7" s="1"/>
  <c r="C70" i="7" s="1"/>
  <c r="C56" i="7"/>
  <c r="C55" i="7" s="1"/>
  <c r="C54" i="7" s="1"/>
  <c r="C53" i="7" s="1"/>
  <c r="C8" i="7"/>
  <c r="C7" i="7" s="1"/>
  <c r="C6" i="7" s="1"/>
  <c r="C5" i="7" s="1"/>
  <c r="B8" i="7"/>
  <c r="B7" i="7" s="1"/>
  <c r="B6" i="7" s="1"/>
  <c r="D36" i="7"/>
  <c r="D35" i="7" s="1"/>
  <c r="D34" i="7" s="1"/>
  <c r="D33" i="7" s="1"/>
  <c r="C35" i="7"/>
  <c r="C34" i="7" s="1"/>
  <c r="C33" i="7" s="1"/>
  <c r="D8" i="7"/>
  <c r="D7" i="7" s="1"/>
  <c r="D6" i="7" s="1"/>
  <c r="D5" i="7" s="1"/>
  <c r="B56" i="7"/>
  <c r="B55" i="7" s="1"/>
  <c r="B54" i="7" s="1"/>
  <c r="B53" i="7" s="1"/>
  <c r="B72" i="7"/>
  <c r="B71" i="7" s="1"/>
  <c r="B70" i="7" s="1"/>
  <c r="D63" i="2"/>
  <c r="E9" i="2"/>
  <c r="E63" i="2"/>
  <c r="E73" i="2"/>
  <c r="C25" i="2"/>
  <c r="C63" i="2"/>
  <c r="D73" i="2"/>
  <c r="F63" i="2"/>
  <c r="B25" i="2"/>
  <c r="E56" i="2"/>
  <c r="E45" i="2"/>
  <c r="C20" i="2"/>
  <c r="B33" i="2"/>
  <c r="B32" i="2" s="1"/>
  <c r="D45" i="2"/>
  <c r="B56" i="2"/>
  <c r="C57" i="2"/>
  <c r="C56" i="2" s="1"/>
  <c r="C45" i="2"/>
  <c r="B20" i="2"/>
  <c r="D20" i="2"/>
  <c r="D10" i="2"/>
  <c r="C10" i="2"/>
  <c r="F57" i="2"/>
  <c r="F56" i="2" s="1"/>
  <c r="F45" i="2"/>
  <c r="B45" i="2"/>
  <c r="F20" i="2"/>
  <c r="F9" i="2" s="1"/>
  <c r="F33" i="2"/>
  <c r="E33" i="2"/>
  <c r="C22" i="3"/>
  <c r="D33" i="2"/>
  <c r="F5" i="5"/>
  <c r="F4" i="5" s="1"/>
  <c r="C34" i="3"/>
  <c r="B5" i="5"/>
  <c r="E5" i="5"/>
  <c r="D5" i="5"/>
  <c r="C5" i="5"/>
  <c r="E87" i="7"/>
  <c r="E86" i="7" s="1"/>
  <c r="F76" i="7"/>
  <c r="E60" i="7"/>
  <c r="F69" i="7"/>
  <c r="F40" i="7"/>
  <c r="F43" i="7"/>
  <c r="F44" i="7"/>
  <c r="F45" i="7"/>
  <c r="F50" i="7"/>
  <c r="F39" i="7"/>
  <c r="F22" i="7"/>
  <c r="F23" i="7"/>
  <c r="F27" i="7"/>
  <c r="F28" i="7"/>
  <c r="I8" i="1"/>
  <c r="H8" i="1"/>
  <c r="J11" i="1"/>
  <c r="J8" i="1"/>
  <c r="I11" i="1"/>
  <c r="H11" i="1"/>
  <c r="G11" i="1"/>
  <c r="G8" i="1"/>
  <c r="C4" i="7" l="1"/>
  <c r="C3" i="7" s="1"/>
  <c r="B9" i="2"/>
  <c r="B4" i="2"/>
  <c r="B3" i="2" s="1"/>
  <c r="D4" i="7"/>
  <c r="D3" i="7" s="1"/>
  <c r="D9" i="2"/>
  <c r="C42" i="3"/>
  <c r="G14" i="1"/>
  <c r="G30" i="1" s="1"/>
  <c r="E82" i="7"/>
  <c r="E81" i="7" s="1"/>
  <c r="E80" i="7" s="1"/>
  <c r="E79" i="7" s="1"/>
  <c r="F75" i="7"/>
  <c r="F78" i="7"/>
  <c r="F67" i="7"/>
  <c r="F65" i="7" s="1"/>
  <c r="F64" i="7" s="1"/>
  <c r="F63" i="7" s="1"/>
  <c r="F62" i="7" s="1"/>
  <c r="E65" i="7"/>
  <c r="E64" i="7" s="1"/>
  <c r="E63" i="7" s="1"/>
  <c r="E62" i="7" s="1"/>
  <c r="F26" i="7"/>
  <c r="F49" i="7"/>
  <c r="F38" i="7"/>
  <c r="F47" i="7"/>
  <c r="F42" i="7"/>
  <c r="F60" i="7"/>
  <c r="E56" i="7"/>
  <c r="E55" i="7" s="1"/>
  <c r="E54" i="7" s="1"/>
  <c r="E53" i="7" s="1"/>
  <c r="F21" i="7"/>
  <c r="F30" i="7"/>
  <c r="D32" i="2"/>
  <c r="D4" i="2"/>
  <c r="D3" i="2" s="1"/>
  <c r="C9" i="2"/>
  <c r="F32" i="2"/>
  <c r="F4" i="2" s="1"/>
  <c r="F3" i="2" s="1"/>
  <c r="E32" i="2"/>
  <c r="E4" i="2" s="1"/>
  <c r="E3" i="2" s="1"/>
  <c r="B5" i="7"/>
  <c r="D42" i="3"/>
  <c r="F87" i="7"/>
  <c r="F86" i="7" s="1"/>
  <c r="F82" i="7" s="1"/>
  <c r="F81" i="7" s="1"/>
  <c r="F80" i="7" s="1"/>
  <c r="F79" i="7" s="1"/>
  <c r="F61" i="7"/>
  <c r="F3" i="5"/>
  <c r="F2" i="5" s="1"/>
  <c r="C4" i="5"/>
  <c r="E4" i="5"/>
  <c r="D4" i="5"/>
  <c r="B4" i="5"/>
  <c r="F42" i="3"/>
  <c r="E42" i="3"/>
  <c r="C33" i="2"/>
  <c r="C32" i="2" s="1"/>
  <c r="J14" i="1"/>
  <c r="J30" i="1" s="1"/>
  <c r="H14" i="1"/>
  <c r="H30" i="1" s="1"/>
  <c r="E73" i="7" l="1"/>
  <c r="E72" i="7" s="1"/>
  <c r="E71" i="7" s="1"/>
  <c r="E70" i="7" s="1"/>
  <c r="F73" i="7"/>
  <c r="F72" i="7" s="1"/>
  <c r="F71" i="7" s="1"/>
  <c r="F70" i="7" s="1"/>
  <c r="E36" i="7"/>
  <c r="E35" i="7" s="1"/>
  <c r="E34" i="7" s="1"/>
  <c r="E33" i="7" s="1"/>
  <c r="F36" i="7"/>
  <c r="F35" i="7" s="1"/>
  <c r="F34" i="7" s="1"/>
  <c r="F33" i="7" s="1"/>
  <c r="E18" i="7"/>
  <c r="E17" i="7" s="1"/>
  <c r="E16" i="7" s="1"/>
  <c r="F18" i="7"/>
  <c r="F17" i="7" s="1"/>
  <c r="F16" i="7" s="1"/>
  <c r="F56" i="7"/>
  <c r="F55" i="7" s="1"/>
  <c r="F54" i="7" s="1"/>
  <c r="F53" i="7" s="1"/>
  <c r="C4" i="2"/>
  <c r="C3" i="2" s="1"/>
  <c r="B35" i="7"/>
  <c r="B34" i="7" s="1"/>
  <c r="B33" i="7" s="1"/>
  <c r="B18" i="7"/>
  <c r="E3" i="5"/>
  <c r="E2" i="5" s="1"/>
  <c r="D3" i="5"/>
  <c r="D2" i="5" s="1"/>
  <c r="C3" i="5"/>
  <c r="C2" i="5" s="1"/>
  <c r="B3" i="5"/>
  <c r="B2" i="5" s="1"/>
  <c r="B17" i="7" l="1"/>
  <c r="B16" i="7" s="1"/>
  <c r="B4" i="7" s="1"/>
  <c r="B3" i="7" s="1"/>
  <c r="E8" i="7" l="1"/>
  <c r="E7" i="7" s="1"/>
  <c r="E6" i="7" s="1"/>
  <c r="E5" i="7" s="1"/>
  <c r="E4" i="7" s="1"/>
  <c r="E3" i="7" s="1"/>
  <c r="F8" i="7"/>
  <c r="F7" i="7" s="1"/>
  <c r="F6" i="7" s="1"/>
  <c r="F5" i="7" s="1"/>
  <c r="F4" i="7" s="1"/>
  <c r="F3" i="7" s="1"/>
</calcChain>
</file>

<file path=xl/sharedStrings.xml><?xml version="1.0" encoding="utf-8"?>
<sst xmlns="http://schemas.openxmlformats.org/spreadsheetml/2006/main" count="297" uniqueCount="129">
  <si>
    <t>PRIHODI UKUPNO</t>
  </si>
  <si>
    <t>RASHODI UKUPNO</t>
  </si>
  <si>
    <t>RAZLIKA - VIŠAK / MANJAK</t>
  </si>
  <si>
    <t>VIŠAK / MANJAK IZ PRETHODNE(IH) GODINE KOJI ĆE SE RASPOREDITI / POKRITI</t>
  </si>
  <si>
    <t>VIŠAK / MANJAK + NETO FINANCIRANJE</t>
  </si>
  <si>
    <t>Razred</t>
  </si>
  <si>
    <t>Skupina</t>
  </si>
  <si>
    <t>Izvor</t>
  </si>
  <si>
    <t>Opći prihodi i primici</t>
  </si>
  <si>
    <t>Primici od financijske imovine i zaduživanja</t>
  </si>
  <si>
    <t>Izdaci za financijsku imovinu i otplate zajmova</t>
  </si>
  <si>
    <t>I. OPĆI DIO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</si>
  <si>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</si>
  <si>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</si>
  <si>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</si>
  <si>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</si>
  <si>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</si>
  <si>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</si>
  <si>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C) PRENESENI VIŠAK ILI PRENESENI MANJAK I VIŠEGODIŠNJI PLAN URAVNOTEŽENJA</t>
  </si>
  <si>
    <t>Naziv</t>
  </si>
  <si>
    <t>Oznaka</t>
  </si>
  <si>
    <t>A. RAČUN PRIHODA I RASHODA</t>
  </si>
  <si>
    <t>6 Prihodi poslovanja</t>
  </si>
  <si>
    <t>63 Pomoći iz inozemstva i od subjekata unutar općeg proračuna</t>
  </si>
  <si>
    <t>66 Prihodi od prodaje proizvoda i robe te pruženih usluga i prihodi od donacija te povrati po protestiranim jamstvima</t>
  </si>
  <si>
    <t>67 Prihodi iz nadležnog proračuna i od HZZO-a temeljem ugovornih obveza</t>
  </si>
  <si>
    <t>68 Kazne, upravne mjere i ostali prihodi</t>
  </si>
  <si>
    <t>7 Prihodi od prodaje nefinancijske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</si>
  <si>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</si>
  <si>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</si>
  <si>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</si>
  <si>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</si>
  <si>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</si>
  <si>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</si>
  <si>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4 Rashodi za nabavu nefinancijske imovine</t>
  </si>
  <si>
    <t>41 Rashodi za nabavu neproizvedene dugotrajne imovine</t>
  </si>
  <si>
    <t>42 Rashodi za nabavu proizvedene dugotrajne imovine</t>
  </si>
  <si>
    <t>45 Rashodi za dodatna ulaganja na nefinancijskoj imovini</t>
  </si>
  <si>
    <t>SVEUKUPNO RASHODI</t>
  </si>
  <si>
    <t>SVEUKUPNO RASHODI I IZDACI</t>
  </si>
  <si>
    <t>RAZDJEL: 9 UPRAVNI ODJEL ZA HRVATSKE BRANITELJE I ZDRAVSTVO</t>
  </si>
  <si>
    <t>funk. klas: 07 ZDRAVSTVO</t>
  </si>
  <si>
    <t>071 Medicinski proizvodi, pribor i oprema</t>
  </si>
  <si>
    <t>Funkc. klas: 0712 Ostali medicinski proizvodi</t>
  </si>
  <si>
    <t>Funkc. klas: 0740 SluŽbe javnog zdravstva</t>
  </si>
  <si>
    <t>076 Poslovi i usluge zdravstva koji nisu drugdje svrstani</t>
  </si>
  <si>
    <t>Funkc. klas: 0760 Poslovi i usluge zdravstva koji nisu drugdje svrstani</t>
  </si>
  <si>
    <t>129 Zakonski standardi u zdravstvu</t>
  </si>
  <si>
    <t>K100005 Uređenje i dogradnja prostora i nabavka opreme i održavanje</t>
  </si>
  <si>
    <t>izvor: 05 Pomoći</t>
  </si>
  <si>
    <t>322 Rashodi za materijal i energiju</t>
  </si>
  <si>
    <t>323 Rashodi za usluge</t>
  </si>
  <si>
    <t>421 Građevinski objekti</t>
  </si>
  <si>
    <t>422 Postrojenja i oprema</t>
  </si>
  <si>
    <t>423 Prijevozna sredstva</t>
  </si>
  <si>
    <t>131 Ulaganje u zdravstvo iznad standarda</t>
  </si>
  <si>
    <t>A100050 Sufinanciranje ulaganja u zdravstvene ustanove</t>
  </si>
  <si>
    <t>izvor: 03 Vlastiti prihodi</t>
  </si>
  <si>
    <t>311 Plaće (Bruto)</t>
  </si>
  <si>
    <t>313 Doprinosi na plaće</t>
  </si>
  <si>
    <t>329 Ostali nespomenuti rashodi poslovanja</t>
  </si>
  <si>
    <t>149 Financiranje redovne djelatnosti iz HZZO-a</t>
  </si>
  <si>
    <t>A100140 Financiranje redovne djelatnosti iz HZZO-a</t>
  </si>
  <si>
    <t>izvor: 433 PRIHODI ZA POSEBNE NAMJENE - HZZO</t>
  </si>
  <si>
    <t>312 Ostali rashodi za zaposlene</t>
  </si>
  <si>
    <t>321 Naknade troškova zaposlenima</t>
  </si>
  <si>
    <t>343 Ostali financijski rashodi</t>
  </si>
  <si>
    <t>412 Nematerijalna imovina</t>
  </si>
  <si>
    <t>451 Dodatna ulaganja na građevinskim objektima</t>
  </si>
  <si>
    <t>452 Dodatna ulaganja na postrojenjima i opremi</t>
  </si>
  <si>
    <t>454 Dodatna ulaganja za ostalu nefinancijsku imovinu</t>
  </si>
  <si>
    <t>151 Prihodi od nefinancijske imovine i nadoknade štete s osnova osiguranja</t>
  </si>
  <si>
    <t>A100142 Prihodi od nefinancijske imovine i nadoknade štete s osnova osiguranja</t>
  </si>
  <si>
    <t>izvor: 711 Prihodi od nefinancijske imovine i nadoknade štete s osnova osiguranja</t>
  </si>
  <si>
    <t>152 Donacije</t>
  </si>
  <si>
    <t>A100143 Donacije</t>
  </si>
  <si>
    <t>izvor: 611 Donacije</t>
  </si>
  <si>
    <t>izvor: 503 POMOĆI IZ NENADLEŽNIH PRORAČUNA - KORISNICI</t>
  </si>
  <si>
    <t>161 Stručno osposobljavanje bez zasnivanja radnog odnosa - korisnici</t>
  </si>
  <si>
    <t>A100164B Stručno osposobljavanje bez zasnivanja radnog odnosa - korisnici</t>
  </si>
  <si>
    <t>izvor: 434 PRIHOD ZA POSEBNE NAMJENE - korisnici</t>
  </si>
  <si>
    <t>168 Prijenos sredstava iz nenadležnih proračuna</t>
  </si>
  <si>
    <t>A100162B Prijenos sredstava iz nenadležnih proračuna</t>
  </si>
  <si>
    <t>SVEUKUPNO</t>
  </si>
  <si>
    <t>GLAVA: 9-22 USTANOVA ZA ZDRAVSTVENU NJEGU U KUĆI KARLOVAC</t>
  </si>
  <si>
    <t>423 prijevozna sredstva</t>
  </si>
  <si>
    <t xml:space="preserve">   31 Rashodi za zaposlene</t>
  </si>
  <si>
    <t>311 Bruto plaće</t>
  </si>
  <si>
    <t>072 Služba za vanjske pacijente</t>
  </si>
  <si>
    <t>Funkc. Klas.: 0722 Specijalističke medicinske usluge</t>
  </si>
  <si>
    <t>45 rashodi zan dodatna ulaganja na nefinancijskoj imovini</t>
  </si>
  <si>
    <t>Plan 2024.</t>
  </si>
  <si>
    <t>Projekcija 2026.</t>
  </si>
  <si>
    <t>Projekcija 
za 2026.</t>
  </si>
  <si>
    <t xml:space="preserve">   321 Naknade troškova zaposlenima</t>
  </si>
  <si>
    <t>45 rashodi za dodatna ulaganja na nefinancijskoj imovini</t>
  </si>
  <si>
    <t>451 dodatna ulaganja na građevinskim objektima</t>
  </si>
  <si>
    <t>Izvršenje 2023.</t>
  </si>
  <si>
    <t>Plan za 2025.</t>
  </si>
  <si>
    <t>Projekcija 
za 2027.</t>
  </si>
  <si>
    <t>FINANCIJSKI PLAN USTANOVE ZA ZDRAVSTVENU NJEGU U KUĆI KARLOVAC
ZA 2025. I PROJEKCIJA ZA 2026. I 2027. GODINU</t>
  </si>
  <si>
    <t xml:space="preserve">Ostvarenje 2023. </t>
  </si>
  <si>
    <t>Plan 2025.</t>
  </si>
  <si>
    <t>Projekcija 2027.</t>
  </si>
  <si>
    <t xml:space="preserve">Izvršenje 2023. </t>
  </si>
  <si>
    <t>Tekući plan 2024.</t>
  </si>
  <si>
    <t>Ostvarenje 2023.</t>
  </si>
  <si>
    <t>UKUPAN DONOS VIŠKA / MANJKA IZ PRETHODNE(IH) GODINE</t>
  </si>
  <si>
    <t>634 Pomoći od izvanproračunskih korisnika</t>
  </si>
  <si>
    <t>636 Pomoći proračunskim korisnicima iz proračuna koji im nije nadležan</t>
  </si>
  <si>
    <t>661 Prihodi od prodaje proizvoda i robe te pruženih usluga</t>
  </si>
  <si>
    <t>663 Donacije od pravnih i fizičkih osoba izvan općeg proračuna</t>
  </si>
  <si>
    <t>673 Prihodi od HZZO-a na temelju ugovornih obveza</t>
  </si>
  <si>
    <t>671 Prihodi iz nadležnog proračuna za financiranje redovne djelatnosti proračunskih korisnika</t>
  </si>
  <si>
    <t>683 Ostali prihodi</t>
  </si>
  <si>
    <t>723 Prihodi od prodaje prijevoznih sredstava</t>
  </si>
  <si>
    <t>311 Plaće</t>
  </si>
  <si>
    <t>izvor: 01 Opći prihodi i primici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</si>
  <si>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</si>
  <si>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</si>
  <si>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</si>
  <si>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</si>
  <si>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</si>
  <si>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</si>
  <si>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</si>
  <si>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izvor: 01 opći prihodi i primici</t>
  </si>
  <si>
    <t>9 Vlastiti izvori</t>
  </si>
  <si>
    <t>92 Rezultat poslovanja</t>
  </si>
  <si>
    <t>922 Višak prihoda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</si>
</sst>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Verdana"/>
      <family val="2"/>
      <charset val="238"/>
    </font>
    <font>
      <b/>
      <sz val="10"/>
      <color rgb="FF00008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sz val="10"/>
      <color rgb="FF000000"/>
      <name val="Arial"/>
      <family val="2"/>
      <charset val="238"/>
    </font>
    <font>
      <sz val="9"/>
      <color theme="1"/>
      <name val="Verdana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Verdana"/>
      <family val="2"/>
      <charset val="238"/>
    </font>
    <font>
      <sz val="10"/>
      <color rgb="FF000080"/>
      <name val="Arial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b/>
      <sz val="10"/>
      <color theme="0"/>
      <name val="Verdan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00008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9"/>
      <color rgb="FFFF0000"/>
      <name val="Verdana"/>
      <family val="2"/>
      <charset val="238"/>
    </font>
    <font>
      <sz val="9"/>
      <name val="Verdana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0E0D0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19197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1" fillId="0" borderId="0"/>
  </cellStyleXfs>
  <cellXfs count="19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 wrapText="1"/>
    </xf>
    <xf numFmtId="4" fontId="6" fillId="0" borderId="3" xfId="0" applyNumberFormat="1" applyFont="1" applyBorder="1" applyAlignment="1">
      <alignment horizontal="right" wrapText="1"/>
    </xf>
    <xf numFmtId="0" fontId="17" fillId="6" borderId="7" xfId="0" applyFont="1" applyFill="1" applyBorder="1" applyAlignment="1">
      <alignment horizontal="left" wrapText="1" indent="1"/>
    </xf>
    <xf numFmtId="0" fontId="19" fillId="7" borderId="7" xfId="0" applyFont="1" applyFill="1" applyBorder="1" applyAlignment="1">
      <alignment horizontal="left" wrapText="1" indent="1"/>
    </xf>
    <xf numFmtId="4" fontId="19" fillId="7" borderId="7" xfId="0" applyNumberFormat="1" applyFont="1" applyFill="1" applyBorder="1" applyAlignment="1">
      <alignment horizontal="right" wrapText="1" indent="1"/>
    </xf>
    <xf numFmtId="0" fontId="18" fillId="0" borderId="0" xfId="0" applyFont="1" applyAlignment="1">
      <alignment horizontal="left" indent="1"/>
    </xf>
    <xf numFmtId="0" fontId="18" fillId="5" borderId="0" xfId="0" applyFont="1" applyFill="1" applyAlignment="1">
      <alignment horizontal="left" indent="1"/>
    </xf>
    <xf numFmtId="0" fontId="18" fillId="6" borderId="0" xfId="0" applyFont="1" applyFill="1" applyAlignment="1">
      <alignment horizontal="left" indent="1"/>
    </xf>
    <xf numFmtId="0" fontId="18" fillId="7" borderId="0" xfId="0" applyFont="1" applyFill="1" applyAlignment="1">
      <alignment horizontal="left" indent="1"/>
    </xf>
    <xf numFmtId="0" fontId="20" fillId="0" borderId="0" xfId="0" applyFont="1" applyAlignment="1">
      <alignment horizontal="left" indent="1"/>
    </xf>
    <xf numFmtId="0" fontId="17" fillId="7" borderId="7" xfId="0" applyFont="1" applyFill="1" applyBorder="1" applyAlignment="1">
      <alignment horizontal="left" wrapText="1" indent="1"/>
    </xf>
    <xf numFmtId="0" fontId="19" fillId="7" borderId="7" xfId="0" applyFont="1" applyFill="1" applyBorder="1" applyAlignment="1">
      <alignment horizontal="left" wrapText="1" indent="2"/>
    </xf>
    <xf numFmtId="0" fontId="19" fillId="7" borderId="7" xfId="0" applyFont="1" applyFill="1" applyBorder="1" applyAlignment="1">
      <alignment horizontal="left" wrapText="1" indent="3"/>
    </xf>
    <xf numFmtId="0" fontId="21" fillId="9" borderId="7" xfId="0" applyFont="1" applyFill="1" applyBorder="1" applyAlignment="1">
      <alignment horizontal="left" wrapText="1" indent="1"/>
    </xf>
    <xf numFmtId="0" fontId="18" fillId="9" borderId="0" xfId="0" applyFont="1" applyFill="1" applyAlignment="1">
      <alignment horizontal="left" indent="1"/>
    </xf>
    <xf numFmtId="4" fontId="19" fillId="7" borderId="7" xfId="0" applyNumberFormat="1" applyFont="1" applyFill="1" applyBorder="1" applyAlignment="1">
      <alignment wrapText="1"/>
    </xf>
    <xf numFmtId="0" fontId="19" fillId="2" borderId="7" xfId="0" applyFont="1" applyFill="1" applyBorder="1" applyAlignment="1">
      <alignment horizontal="left" wrapText="1" indent="1"/>
    </xf>
    <xf numFmtId="4" fontId="21" fillId="9" borderId="7" xfId="0" applyNumberFormat="1" applyFont="1" applyFill="1" applyBorder="1" applyAlignment="1">
      <alignment wrapText="1"/>
    </xf>
    <xf numFmtId="0" fontId="22" fillId="11" borderId="7" xfId="0" applyFont="1" applyFill="1" applyBorder="1" applyAlignment="1">
      <alignment horizontal="left" wrapText="1" indent="1"/>
    </xf>
    <xf numFmtId="0" fontId="17" fillId="12" borderId="7" xfId="0" applyFont="1" applyFill="1" applyBorder="1" applyAlignment="1">
      <alignment horizontal="left" wrapText="1" indent="1"/>
    </xf>
    <xf numFmtId="0" fontId="18" fillId="12" borderId="0" xfId="0" applyFont="1" applyFill="1" applyAlignment="1">
      <alignment horizontal="left" indent="1"/>
    </xf>
    <xf numFmtId="0" fontId="17" fillId="13" borderId="7" xfId="0" applyFont="1" applyFill="1" applyBorder="1" applyAlignment="1">
      <alignment horizontal="left" wrapText="1" indent="1"/>
    </xf>
    <xf numFmtId="0" fontId="19" fillId="0" borderId="7" xfId="0" applyFont="1" applyBorder="1" applyAlignment="1">
      <alignment horizontal="left" wrapText="1" indent="1"/>
    </xf>
    <xf numFmtId="0" fontId="26" fillId="0" borderId="0" xfId="0" applyFont="1" applyAlignment="1">
      <alignment horizontal="left" indent="1"/>
    </xf>
    <xf numFmtId="4" fontId="19" fillId="0" borderId="7" xfId="0" applyNumberFormat="1" applyFont="1" applyBorder="1" applyAlignment="1">
      <alignment wrapText="1"/>
    </xf>
    <xf numFmtId="4" fontId="20" fillId="0" borderId="0" xfId="0" applyNumberFormat="1" applyFont="1"/>
    <xf numFmtId="4" fontId="17" fillId="6" borderId="7" xfId="0" applyNumberFormat="1" applyFont="1" applyFill="1" applyBorder="1" applyAlignment="1">
      <alignment wrapText="1"/>
    </xf>
    <xf numFmtId="0" fontId="27" fillId="6" borderId="0" xfId="0" applyFont="1" applyFill="1" applyAlignment="1">
      <alignment horizontal="left" indent="1"/>
    </xf>
    <xf numFmtId="4" fontId="17" fillId="12" borderId="7" xfId="0" applyNumberFormat="1" applyFont="1" applyFill="1" applyBorder="1" applyAlignment="1">
      <alignment wrapText="1"/>
    </xf>
    <xf numFmtId="4" fontId="22" fillId="11" borderId="7" xfId="0" applyNumberFormat="1" applyFont="1" applyFill="1" applyBorder="1" applyAlignment="1">
      <alignment wrapText="1"/>
    </xf>
    <xf numFmtId="4" fontId="17" fillId="13" borderId="7" xfId="0" applyNumberFormat="1" applyFont="1" applyFill="1" applyBorder="1" applyAlignment="1">
      <alignment wrapText="1"/>
    </xf>
    <xf numFmtId="4" fontId="19" fillId="2" borderId="7" xfId="0" applyNumberFormat="1" applyFont="1" applyFill="1" applyBorder="1" applyAlignment="1">
      <alignment wrapText="1"/>
    </xf>
    <xf numFmtId="4" fontId="22" fillId="10" borderId="7" xfId="0" applyNumberFormat="1" applyFont="1" applyFill="1" applyBorder="1" applyAlignment="1">
      <alignment wrapText="1"/>
    </xf>
    <xf numFmtId="4" fontId="9" fillId="7" borderId="7" xfId="0" applyNumberFormat="1" applyFont="1" applyFill="1" applyBorder="1" applyAlignment="1">
      <alignment wrapText="1"/>
    </xf>
    <xf numFmtId="4" fontId="9" fillId="2" borderId="7" xfId="0" applyNumberFormat="1" applyFont="1" applyFill="1" applyBorder="1" applyAlignment="1">
      <alignment wrapText="1"/>
    </xf>
    <xf numFmtId="4" fontId="23" fillId="0" borderId="0" xfId="0" applyNumberFormat="1" applyFont="1"/>
    <xf numFmtId="4" fontId="11" fillId="2" borderId="7" xfId="0" applyNumberFormat="1" applyFont="1" applyFill="1" applyBorder="1" applyAlignment="1">
      <alignment horizontal="right" wrapText="1" indent="1"/>
    </xf>
    <xf numFmtId="0" fontId="25" fillId="0" borderId="0" xfId="0" applyFont="1" applyAlignment="1">
      <alignment horizontal="left" indent="1"/>
    </xf>
    <xf numFmtId="0" fontId="25" fillId="7" borderId="0" xfId="0" applyFont="1" applyFill="1" applyAlignment="1">
      <alignment horizontal="left" indent="1"/>
    </xf>
    <xf numFmtId="0" fontId="22" fillId="10" borderId="7" xfId="0" applyFont="1" applyFill="1" applyBorder="1" applyAlignment="1">
      <alignment horizontal="left" wrapText="1" indent="1"/>
    </xf>
    <xf numFmtId="0" fontId="25" fillId="2" borderId="0" xfId="0" applyFont="1" applyFill="1" applyAlignment="1">
      <alignment horizontal="left" indent="1"/>
    </xf>
    <xf numFmtId="4" fontId="26" fillId="0" borderId="0" xfId="0" applyNumberFormat="1" applyFont="1"/>
    <xf numFmtId="4" fontId="23" fillId="0" borderId="0" xfId="0" applyNumberFormat="1" applyFont="1" applyAlignment="1">
      <alignment horizontal="left" indent="1"/>
    </xf>
    <xf numFmtId="0" fontId="15" fillId="13" borderId="0" xfId="0" applyFont="1" applyFill="1" applyAlignment="1">
      <alignment horizontal="left" indent="1"/>
    </xf>
    <xf numFmtId="0" fontId="15" fillId="12" borderId="0" xfId="0" applyFont="1" applyFill="1" applyAlignment="1">
      <alignment horizontal="left" indent="1"/>
    </xf>
    <xf numFmtId="0" fontId="28" fillId="11" borderId="0" xfId="0" applyFont="1" applyFill="1" applyAlignment="1">
      <alignment horizontal="left" indent="1"/>
    </xf>
    <xf numFmtId="0" fontId="28" fillId="10" borderId="0" xfId="0" applyFont="1" applyFill="1" applyAlignment="1">
      <alignment horizontal="left" indent="1"/>
    </xf>
    <xf numFmtId="0" fontId="17" fillId="15" borderId="7" xfId="0" applyFont="1" applyFill="1" applyBorder="1" applyAlignment="1">
      <alignment horizontal="left" wrapText="1" indent="1"/>
    </xf>
    <xf numFmtId="4" fontId="17" fillId="15" borderId="7" xfId="0" applyNumberFormat="1" applyFont="1" applyFill="1" applyBorder="1" applyAlignment="1">
      <alignment wrapText="1"/>
    </xf>
    <xf numFmtId="0" fontId="18" fillId="15" borderId="0" xfId="0" applyFont="1" applyFill="1" applyAlignment="1">
      <alignment horizontal="left" indent="1"/>
    </xf>
    <xf numFmtId="0" fontId="27" fillId="15" borderId="0" xfId="0" applyFont="1" applyFill="1" applyAlignment="1">
      <alignment horizontal="left" indent="1"/>
    </xf>
    <xf numFmtId="0" fontId="16" fillId="16" borderId="7" xfId="0" applyFont="1" applyFill="1" applyBorder="1" applyAlignment="1">
      <alignment horizontal="left" wrapText="1" indent="1"/>
    </xf>
    <xf numFmtId="4" fontId="16" fillId="16" borderId="7" xfId="0" applyNumberFormat="1" applyFont="1" applyFill="1" applyBorder="1" applyAlignment="1">
      <alignment wrapText="1"/>
    </xf>
    <xf numFmtId="0" fontId="18" fillId="16" borderId="0" xfId="0" applyFont="1" applyFill="1" applyAlignment="1">
      <alignment horizontal="left" indent="1"/>
    </xf>
    <xf numFmtId="4" fontId="24" fillId="16" borderId="7" xfId="0" applyNumberFormat="1" applyFont="1" applyFill="1" applyBorder="1" applyAlignment="1">
      <alignment wrapText="1"/>
    </xf>
    <xf numFmtId="0" fontId="29" fillId="17" borderId="7" xfId="0" applyFont="1" applyFill="1" applyBorder="1" applyAlignment="1">
      <alignment horizontal="left" wrapText="1" indent="1"/>
    </xf>
    <xf numFmtId="4" fontId="30" fillId="17" borderId="7" xfId="0" applyNumberFormat="1" applyFont="1" applyFill="1" applyBorder="1" applyAlignment="1">
      <alignment wrapText="1"/>
    </xf>
    <xf numFmtId="0" fontId="26" fillId="17" borderId="0" xfId="0" applyFont="1" applyFill="1" applyAlignment="1">
      <alignment horizontal="left" indent="1"/>
    </xf>
    <xf numFmtId="0" fontId="16" fillId="17" borderId="7" xfId="0" applyFont="1" applyFill="1" applyBorder="1" applyAlignment="1">
      <alignment horizontal="left" wrapText="1" indent="1"/>
    </xf>
    <xf numFmtId="4" fontId="16" fillId="17" borderId="7" xfId="0" applyNumberFormat="1" applyFont="1" applyFill="1" applyBorder="1" applyAlignment="1">
      <alignment wrapText="1"/>
    </xf>
    <xf numFmtId="0" fontId="18" fillId="17" borderId="0" xfId="0" applyFont="1" applyFill="1" applyAlignment="1">
      <alignment horizontal="left" indent="1"/>
    </xf>
    <xf numFmtId="0" fontId="30" fillId="0" borderId="7" xfId="0" applyFont="1" applyBorder="1" applyAlignment="1">
      <alignment horizontal="left" wrapText="1" indent="1"/>
    </xf>
    <xf numFmtId="4" fontId="30" fillId="0" borderId="7" xfId="0" applyNumberFormat="1" applyFont="1" applyBorder="1" applyAlignment="1">
      <alignment wrapText="1"/>
    </xf>
    <xf numFmtId="0" fontId="18" fillId="2" borderId="0" xfId="0" applyFont="1" applyFill="1" applyAlignment="1">
      <alignment horizontal="left" indent="1"/>
    </xf>
    <xf numFmtId="0" fontId="20" fillId="2" borderId="0" xfId="0" applyFont="1" applyFill="1" applyAlignment="1">
      <alignment horizontal="left" indent="1"/>
    </xf>
    <xf numFmtId="0" fontId="17" fillId="18" borderId="7" xfId="0" applyFont="1" applyFill="1" applyBorder="1" applyAlignment="1">
      <alignment horizontal="left" wrapText="1" indent="1"/>
    </xf>
    <xf numFmtId="4" fontId="17" fillId="18" borderId="7" xfId="0" applyNumberFormat="1" applyFont="1" applyFill="1" applyBorder="1" applyAlignment="1">
      <alignment wrapText="1"/>
    </xf>
    <xf numFmtId="0" fontId="15" fillId="18" borderId="0" xfId="0" applyFont="1" applyFill="1" applyAlignment="1">
      <alignment horizontal="left" indent="1"/>
    </xf>
    <xf numFmtId="0" fontId="17" fillId="0" borderId="6" xfId="0" applyFont="1" applyBorder="1" applyAlignment="1">
      <alignment horizontal="center" vertical="center" wrapText="1" indent="1"/>
    </xf>
    <xf numFmtId="4" fontId="17" fillId="0" borderId="6" xfId="0" applyNumberFormat="1" applyFont="1" applyBorder="1" applyAlignment="1">
      <alignment horizontal="center" vertical="center" wrapText="1"/>
    </xf>
    <xf numFmtId="4" fontId="17" fillId="0" borderId="6" xfId="0" applyNumberFormat="1" applyFont="1" applyBorder="1" applyAlignment="1">
      <alignment vertical="center" wrapText="1"/>
    </xf>
    <xf numFmtId="4" fontId="32" fillId="16" borderId="7" xfId="0" applyNumberFormat="1" applyFont="1" applyFill="1" applyBorder="1" applyAlignment="1">
      <alignment wrapText="1"/>
    </xf>
    <xf numFmtId="4" fontId="33" fillId="0" borderId="7" xfId="0" applyNumberFormat="1" applyFont="1" applyBorder="1" applyAlignment="1">
      <alignment wrapText="1"/>
    </xf>
    <xf numFmtId="4" fontId="34" fillId="0" borderId="7" xfId="0" applyNumberFormat="1" applyFont="1" applyBorder="1" applyAlignment="1">
      <alignment wrapText="1"/>
    </xf>
    <xf numFmtId="0" fontId="17" fillId="0" borderId="6" xfId="0" applyFont="1" applyBorder="1" applyAlignment="1">
      <alignment horizontal="center" vertical="center"/>
    </xf>
    <xf numFmtId="4" fontId="9" fillId="0" borderId="7" xfId="0" applyNumberFormat="1" applyFont="1" applyBorder="1" applyAlignment="1">
      <alignment horizontal="right" wrapText="1" indent="1"/>
    </xf>
    <xf numFmtId="4" fontId="11" fillId="0" borderId="6" xfId="0" applyNumberFormat="1" applyFont="1" applyBorder="1" applyAlignment="1">
      <alignment vertical="center" wrapText="1"/>
    </xf>
    <xf numFmtId="4" fontId="11" fillId="0" borderId="6" xfId="0" applyNumberFormat="1" applyFont="1" applyBorder="1" applyAlignment="1">
      <alignment horizontal="center" vertical="center" wrapText="1" indent="1"/>
    </xf>
    <xf numFmtId="4" fontId="9" fillId="7" borderId="7" xfId="0" applyNumberFormat="1" applyFont="1" applyFill="1" applyBorder="1" applyAlignment="1">
      <alignment horizontal="right" wrapText="1" indent="1"/>
    </xf>
    <xf numFmtId="4" fontId="9" fillId="2" borderId="7" xfId="0" applyNumberFormat="1" applyFont="1" applyFill="1" applyBorder="1" applyAlignment="1">
      <alignment horizontal="right" wrapText="1" indent="1"/>
    </xf>
    <xf numFmtId="4" fontId="35" fillId="9" borderId="7" xfId="0" applyNumberFormat="1" applyFont="1" applyFill="1" applyBorder="1" applyAlignment="1">
      <alignment wrapText="1"/>
    </xf>
    <xf numFmtId="4" fontId="33" fillId="2" borderId="7" xfId="0" applyNumberFormat="1" applyFont="1" applyFill="1" applyBorder="1" applyAlignment="1">
      <alignment wrapText="1"/>
    </xf>
    <xf numFmtId="0" fontId="33" fillId="2" borderId="0" xfId="0" applyFont="1" applyFill="1" applyAlignment="1">
      <alignment horizontal="right" indent="1"/>
    </xf>
    <xf numFmtId="0" fontId="34" fillId="2" borderId="0" xfId="0" applyFont="1" applyFill="1" applyAlignment="1">
      <alignment horizontal="left" indent="1"/>
    </xf>
    <xf numFmtId="4" fontId="34" fillId="2" borderId="0" xfId="0" applyNumberFormat="1" applyFont="1" applyFill="1"/>
    <xf numFmtId="0" fontId="27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25" fillId="8" borderId="0" xfId="0" applyFont="1" applyFill="1" applyAlignment="1">
      <alignment horizontal="left" indent="1"/>
    </xf>
    <xf numFmtId="0" fontId="23" fillId="0" borderId="0" xfId="0" applyFont="1" applyAlignment="1">
      <alignment horizontal="left" indent="1"/>
    </xf>
    <xf numFmtId="0" fontId="23" fillId="14" borderId="0" xfId="0" applyFont="1" applyFill="1" applyAlignment="1">
      <alignment horizontal="left" indent="1"/>
    </xf>
    <xf numFmtId="0" fontId="21" fillId="11" borderId="7" xfId="0" applyFont="1" applyFill="1" applyBorder="1" applyAlignment="1">
      <alignment horizontal="left" wrapText="1" indent="1"/>
    </xf>
    <xf numFmtId="4" fontId="21" fillId="11" borderId="7" xfId="0" applyNumberFormat="1" applyFont="1" applyFill="1" applyBorder="1" applyAlignment="1">
      <alignment horizontal="right" wrapText="1" indent="1"/>
    </xf>
    <xf numFmtId="0" fontId="11" fillId="18" borderId="7" xfId="0" applyFont="1" applyFill="1" applyBorder="1" applyAlignment="1">
      <alignment horizontal="left" wrapText="1" indent="1"/>
    </xf>
    <xf numFmtId="4" fontId="9" fillId="18" borderId="7" xfId="0" applyNumberFormat="1" applyFont="1" applyFill="1" applyBorder="1" applyAlignment="1">
      <alignment horizontal="right" wrapText="1" indent="1"/>
    </xf>
    <xf numFmtId="0" fontId="16" fillId="18" borderId="7" xfId="0" applyFont="1" applyFill="1" applyBorder="1" applyAlignment="1">
      <alignment horizontal="left" wrapText="1" indent="1"/>
    </xf>
    <xf numFmtId="4" fontId="16" fillId="18" borderId="7" xfId="0" applyNumberFormat="1" applyFont="1" applyFill="1" applyBorder="1" applyAlignment="1">
      <alignment wrapText="1"/>
    </xf>
    <xf numFmtId="2" fontId="33" fillId="2" borderId="0" xfId="0" applyNumberFormat="1" applyFont="1" applyFill="1"/>
    <xf numFmtId="4" fontId="36" fillId="18" borderId="7" xfId="0" applyNumberFormat="1" applyFont="1" applyFill="1" applyBorder="1" applyAlignment="1">
      <alignment wrapText="1"/>
    </xf>
    <xf numFmtId="0" fontId="37" fillId="0" borderId="0" xfId="0" applyFont="1" applyAlignment="1">
      <alignment horizontal="left" indent="1"/>
    </xf>
    <xf numFmtId="0" fontId="37" fillId="2" borderId="0" xfId="0" applyFont="1" applyFill="1" applyAlignment="1">
      <alignment horizontal="left" indent="1"/>
    </xf>
    <xf numFmtId="4" fontId="33" fillId="2" borderId="0" xfId="0" applyNumberFormat="1" applyFont="1" applyFill="1"/>
    <xf numFmtId="0" fontId="9" fillId="2" borderId="7" xfId="0" applyFont="1" applyFill="1" applyBorder="1" applyAlignment="1">
      <alignment horizontal="left" wrapText="1" indent="1"/>
    </xf>
    <xf numFmtId="4" fontId="11" fillId="2" borderId="7" xfId="0" applyNumberFormat="1" applyFont="1" applyFill="1" applyBorder="1" applyAlignment="1">
      <alignment wrapText="1"/>
    </xf>
    <xf numFmtId="4" fontId="11" fillId="13" borderId="7" xfId="0" applyNumberFormat="1" applyFont="1" applyFill="1" applyBorder="1" applyAlignment="1">
      <alignment horizontal="right" wrapText="1" indent="1"/>
    </xf>
    <xf numFmtId="4" fontId="11" fillId="13" borderId="7" xfId="0" applyNumberFormat="1" applyFont="1" applyFill="1" applyBorder="1" applyAlignment="1">
      <alignment wrapText="1"/>
    </xf>
    <xf numFmtId="0" fontId="17" fillId="13" borderId="7" xfId="0" applyFont="1" applyFill="1" applyBorder="1" applyAlignment="1">
      <alignment horizontal="left" wrapText="1" indent="3"/>
    </xf>
    <xf numFmtId="0" fontId="15" fillId="7" borderId="0" xfId="0" applyFont="1" applyFill="1" applyAlignment="1">
      <alignment horizontal="left" indent="1"/>
    </xf>
    <xf numFmtId="0" fontId="11" fillId="12" borderId="7" xfId="0" applyFont="1" applyFill="1" applyBorder="1" applyAlignment="1">
      <alignment horizontal="left" wrapText="1" indent="1"/>
    </xf>
    <xf numFmtId="4" fontId="11" fillId="12" borderId="7" xfId="0" applyNumberFormat="1" applyFont="1" applyFill="1" applyBorder="1" applyAlignment="1">
      <alignment wrapText="1"/>
    </xf>
    <xf numFmtId="0" fontId="38" fillId="0" borderId="0" xfId="0" applyFont="1" applyAlignment="1">
      <alignment horizontal="left" indent="1"/>
    </xf>
    <xf numFmtId="0" fontId="38" fillId="5" borderId="0" xfId="0" applyFont="1" applyFill="1" applyAlignment="1">
      <alignment horizontal="left" indent="1"/>
    </xf>
    <xf numFmtId="4" fontId="9" fillId="0" borderId="7" xfId="0" applyNumberFormat="1" applyFont="1" applyBorder="1" applyAlignment="1">
      <alignment wrapText="1"/>
    </xf>
    <xf numFmtId="4" fontId="24" fillId="0" borderId="7" xfId="0" applyNumberFormat="1" applyFont="1" applyBorder="1" applyAlignment="1">
      <alignment wrapText="1"/>
    </xf>
    <xf numFmtId="0" fontId="17" fillId="11" borderId="7" xfId="0" applyFont="1" applyFill="1" applyBorder="1" applyAlignment="1">
      <alignment horizontal="left" wrapText="1" indent="1"/>
    </xf>
    <xf numFmtId="4" fontId="17" fillId="11" borderId="7" xfId="0" applyNumberFormat="1" applyFont="1" applyFill="1" applyBorder="1" applyAlignment="1">
      <alignment wrapText="1"/>
    </xf>
    <xf numFmtId="4" fontId="39" fillId="11" borderId="7" xfId="0" applyNumberFormat="1" applyFont="1" applyFill="1" applyBorder="1" applyAlignment="1">
      <alignment wrapText="1"/>
    </xf>
    <xf numFmtId="0" fontId="17" fillId="19" borderId="7" xfId="0" applyFont="1" applyFill="1" applyBorder="1" applyAlignment="1">
      <alignment horizontal="left" wrapText="1" indent="1"/>
    </xf>
    <xf numFmtId="4" fontId="17" fillId="19" borderId="7" xfId="0" applyNumberFormat="1" applyFont="1" applyFill="1" applyBorder="1" applyAlignment="1">
      <alignment wrapText="1"/>
    </xf>
    <xf numFmtId="4" fontId="39" fillId="19" borderId="7" xfId="0" applyNumberFormat="1" applyFont="1" applyFill="1" applyBorder="1" applyAlignment="1">
      <alignment wrapText="1"/>
    </xf>
    <xf numFmtId="4" fontId="36" fillId="17" borderId="7" xfId="0" applyNumberFormat="1" applyFont="1" applyFill="1" applyBorder="1" applyAlignment="1">
      <alignment wrapText="1"/>
    </xf>
    <xf numFmtId="2" fontId="6" fillId="0" borderId="3" xfId="0" applyNumberFormat="1" applyFont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" fontId="33" fillId="2" borderId="8" xfId="0" applyNumberFormat="1" applyFont="1" applyFill="1" applyBorder="1" applyAlignment="1">
      <alignment horizontal="center" wrapText="1"/>
    </xf>
    <xf numFmtId="4" fontId="33" fillId="2" borderId="7" xfId="0" applyNumberFormat="1" applyFont="1" applyFill="1" applyBorder="1" applyAlignment="1">
      <alignment horizontal="center" wrapText="1"/>
    </xf>
    <xf numFmtId="4" fontId="40" fillId="3" borderId="3" xfId="1" applyNumberFormat="1" applyFont="1" applyFill="1" applyBorder="1" applyAlignment="1">
      <alignment horizontal="right"/>
    </xf>
    <xf numFmtId="4" fontId="40" fillId="0" borderId="3" xfId="1" applyNumberFormat="1" applyFont="1" applyBorder="1" applyAlignment="1">
      <alignment horizontal="right"/>
    </xf>
  </cellXfs>
  <cellStyles count="2">
    <cellStyle name="Normalno" xfId="0" builtinId="0"/>
    <cellStyle name="Normalno 3" xfId="1" xr:uid="{F1641F21-F75F-4B36-AC95-EE8C4B3C0F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workbookViewId="0">
      <selection activeCell="G33" sqref="G33"/>
    </sheetView>
  </sheetViews>
  <sheetFormatPr defaultRowHeight="14.4" x14ac:dyDescent="0.3"/>
  <cols>
    <col min="5" max="10" width="25.33203125" customWidth="1"/>
  </cols>
  <sheetData>
    <row r="1" spans="1:10" ht="42" customHeight="1" x14ac:dyDescent="0.3">
      <c r="A1" s="166" t="s">
        <v>100</v>
      </c>
      <c r="B1" s="166"/>
      <c r="C1" s="166"/>
      <c r="D1" s="166"/>
      <c r="E1" s="166"/>
      <c r="F1" s="166"/>
      <c r="G1" s="166"/>
      <c r="H1" s="166"/>
      <c r="I1" s="166"/>
      <c r="J1" s="166"/>
    </row>
    <row r="2" spans="1:10" ht="18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6" x14ac:dyDescent="0.3">
      <c r="A3" s="166" t="s">
        <v>11</v>
      </c>
      <c r="B3" s="166"/>
      <c r="C3" s="166"/>
      <c r="D3" s="166"/>
      <c r="E3" s="166"/>
      <c r="F3" s="166"/>
      <c r="G3" s="166"/>
      <c r="H3" s="166"/>
      <c r="I3" s="167"/>
      <c r="J3" s="167"/>
    </row>
    <row r="4" spans="1:10" ht="17.399999999999999" x14ac:dyDescent="0.3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3">
      <c r="A5" s="166" t="s">
        <v>16</v>
      </c>
      <c r="B5" s="177"/>
      <c r="C5" s="177"/>
      <c r="D5" s="177"/>
      <c r="E5" s="177"/>
      <c r="F5" s="177"/>
      <c r="G5" s="177"/>
      <c r="H5" s="177"/>
      <c r="I5" s="177"/>
      <c r="J5" s="177"/>
    </row>
    <row r="6" spans="1:10" ht="17.399999999999999" x14ac:dyDescent="0.3">
      <c r="A6" s="1"/>
      <c r="B6" s="2"/>
      <c r="C6" s="2"/>
      <c r="D6" s="2"/>
      <c r="E6" s="7"/>
      <c r="F6" s="8"/>
      <c r="G6" s="8"/>
      <c r="H6" s="8"/>
      <c r="I6" s="8"/>
      <c r="J6" s="37"/>
    </row>
    <row r="7" spans="1:10" ht="26.4" x14ac:dyDescent="0.3">
      <c r="A7" s="27"/>
      <c r="B7" s="28"/>
      <c r="C7" s="28"/>
      <c r="D7" s="29"/>
      <c r="E7" s="30"/>
      <c r="F7" s="4" t="s">
        <v>97</v>
      </c>
      <c r="G7" s="4" t="s">
        <v>105</v>
      </c>
      <c r="H7" s="4" t="s">
        <v>98</v>
      </c>
      <c r="I7" s="4" t="s">
        <v>93</v>
      </c>
      <c r="J7" s="4" t="s">
        <v>99</v>
      </c>
    </row>
    <row r="8" spans="1:10" x14ac:dyDescent="0.3">
      <c r="A8" s="168" t="s">
        <v>0</v>
      </c>
      <c r="B8" s="169"/>
      <c r="C8" s="169"/>
      <c r="D8" s="169"/>
      <c r="E8" s="170"/>
      <c r="F8" s="188">
        <f>F9+F10</f>
        <v>1170853.1299999999</v>
      </c>
      <c r="G8" s="40">
        <f>G9+G10</f>
        <v>1301570</v>
      </c>
      <c r="H8" s="40">
        <f>H9+H10</f>
        <v>1627353</v>
      </c>
      <c r="I8" s="40">
        <f>I9+I10</f>
        <v>1664553</v>
      </c>
      <c r="J8" s="40">
        <f>J9+J10</f>
        <v>1664553</v>
      </c>
    </row>
    <row r="9" spans="1:10" x14ac:dyDescent="0.3">
      <c r="A9" s="171" t="s">
        <v>118</v>
      </c>
      <c r="B9" s="172"/>
      <c r="C9" s="172"/>
      <c r="D9" s="172"/>
      <c r="E9" s="173"/>
      <c r="F9" s="189">
        <v>1166807.1299999999</v>
      </c>
      <c r="G9" s="41">
        <v>1297470</v>
      </c>
      <c r="H9" s="41">
        <v>1620353</v>
      </c>
      <c r="I9" s="41">
        <v>1657553</v>
      </c>
      <c r="J9" s="41">
        <v>1657553</v>
      </c>
    </row>
    <row r="10" spans="1:10" x14ac:dyDescent="0.3">
      <c r="A10" s="174" t="s">
        <v>119</v>
      </c>
      <c r="B10" s="173"/>
      <c r="C10" s="173"/>
      <c r="D10" s="173"/>
      <c r="E10" s="173"/>
      <c r="F10" s="189">
        <v>4046</v>
      </c>
      <c r="G10" s="41">
        <v>4100</v>
      </c>
      <c r="H10" s="41">
        <v>7000</v>
      </c>
      <c r="I10" s="41">
        <v>7000</v>
      </c>
      <c r="J10" s="41">
        <v>7000</v>
      </c>
    </row>
    <row r="11" spans="1:10" x14ac:dyDescent="0.3">
      <c r="A11" s="38" t="s">
        <v>1</v>
      </c>
      <c r="B11" s="39"/>
      <c r="C11" s="39"/>
      <c r="D11" s="39"/>
      <c r="E11" s="39"/>
      <c r="F11" s="188">
        <f>F12+F13</f>
        <v>1114566.08</v>
      </c>
      <c r="G11" s="40">
        <f>G12+G13</f>
        <v>1396597</v>
      </c>
      <c r="H11" s="40">
        <f>H12+H13</f>
        <v>1627353</v>
      </c>
      <c r="I11" s="40">
        <f>I12+I13</f>
        <v>1664553</v>
      </c>
      <c r="J11" s="40">
        <f>J12+J13</f>
        <v>1664553</v>
      </c>
    </row>
    <row r="12" spans="1:10" x14ac:dyDescent="0.3">
      <c r="A12" s="176" t="s">
        <v>120</v>
      </c>
      <c r="B12" s="172"/>
      <c r="C12" s="172"/>
      <c r="D12" s="172"/>
      <c r="E12" s="172"/>
      <c r="F12" s="189">
        <v>1077824.47</v>
      </c>
      <c r="G12" s="41">
        <v>1314777</v>
      </c>
      <c r="H12" s="41">
        <v>1559603</v>
      </c>
      <c r="I12" s="41">
        <v>1599603</v>
      </c>
      <c r="J12" s="44">
        <v>1599603</v>
      </c>
    </row>
    <row r="13" spans="1:10" x14ac:dyDescent="0.3">
      <c r="A13" s="174" t="s">
        <v>121</v>
      </c>
      <c r="B13" s="173"/>
      <c r="C13" s="173"/>
      <c r="D13" s="173"/>
      <c r="E13" s="173"/>
      <c r="F13" s="189">
        <v>36741.61</v>
      </c>
      <c r="G13" s="41">
        <v>81820</v>
      </c>
      <c r="H13" s="41">
        <v>67750</v>
      </c>
      <c r="I13" s="41">
        <v>64950</v>
      </c>
      <c r="J13" s="44">
        <v>64950</v>
      </c>
    </row>
    <row r="14" spans="1:10" x14ac:dyDescent="0.3">
      <c r="A14" s="175" t="s">
        <v>2</v>
      </c>
      <c r="B14" s="169"/>
      <c r="C14" s="169"/>
      <c r="D14" s="169"/>
      <c r="E14" s="169"/>
      <c r="F14" s="188">
        <f>F8-F11</f>
        <v>56287.049999999814</v>
      </c>
      <c r="G14" s="40">
        <f>G8-G11</f>
        <v>-95027</v>
      </c>
      <c r="H14" s="43">
        <f>H8-H11</f>
        <v>0</v>
      </c>
      <c r="I14" s="43">
        <v>0</v>
      </c>
      <c r="J14" s="43">
        <f>J8-J11</f>
        <v>0</v>
      </c>
    </row>
    <row r="15" spans="1:10" ht="17.399999999999999" x14ac:dyDescent="0.3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3">
      <c r="A16" s="166" t="s">
        <v>17</v>
      </c>
      <c r="B16" s="177"/>
      <c r="C16" s="177"/>
      <c r="D16" s="177"/>
      <c r="E16" s="177"/>
      <c r="F16" s="177"/>
      <c r="G16" s="177"/>
      <c r="H16" s="177"/>
      <c r="I16" s="177"/>
      <c r="J16" s="177"/>
    </row>
    <row r="17" spans="1:10" ht="17.399999999999999" x14ac:dyDescent="0.3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6.4" x14ac:dyDescent="0.3">
      <c r="A18" s="27"/>
      <c r="B18" s="28"/>
      <c r="C18" s="28"/>
      <c r="D18" s="29"/>
      <c r="E18" s="30"/>
      <c r="F18" s="4" t="s">
        <v>97</v>
      </c>
      <c r="G18" s="4" t="s">
        <v>91</v>
      </c>
      <c r="H18" s="4" t="s">
        <v>98</v>
      </c>
      <c r="I18" s="4" t="s">
        <v>93</v>
      </c>
      <c r="J18" s="4" t="s">
        <v>99</v>
      </c>
    </row>
    <row r="19" spans="1:10" ht="15.75" customHeight="1" x14ac:dyDescent="0.3">
      <c r="A19" s="171" t="s">
        <v>122</v>
      </c>
      <c r="B19" s="184"/>
      <c r="C19" s="184"/>
      <c r="D19" s="184"/>
      <c r="E19" s="185"/>
      <c r="F19" s="32">
        <v>0</v>
      </c>
      <c r="G19" s="32">
        <v>0</v>
      </c>
      <c r="H19" s="32">
        <v>0</v>
      </c>
      <c r="I19" s="32">
        <v>0</v>
      </c>
      <c r="J19" s="32">
        <v>0</v>
      </c>
    </row>
    <row r="20" spans="1:10" x14ac:dyDescent="0.3">
      <c r="A20" s="171" t="s">
        <v>123</v>
      </c>
      <c r="B20" s="172"/>
      <c r="C20" s="172"/>
      <c r="D20" s="172"/>
      <c r="E20" s="172"/>
      <c r="F20" s="32">
        <v>0</v>
      </c>
      <c r="G20" s="32">
        <v>0</v>
      </c>
      <c r="H20" s="32">
        <v>0</v>
      </c>
      <c r="I20" s="32">
        <v>0</v>
      </c>
      <c r="J20" s="32">
        <v>0</v>
      </c>
    </row>
    <row r="21" spans="1:10" x14ac:dyDescent="0.3">
      <c r="A21" s="175" t="s">
        <v>124</v>
      </c>
      <c r="B21" s="169"/>
      <c r="C21" s="169"/>
      <c r="D21" s="169"/>
      <c r="E21" s="169"/>
      <c r="F21" s="31">
        <v>0</v>
      </c>
      <c r="G21" s="31">
        <v>0</v>
      </c>
      <c r="H21" s="31">
        <v>0</v>
      </c>
      <c r="I21" s="31">
        <v>0</v>
      </c>
      <c r="J21" s="31">
        <v>0</v>
      </c>
    </row>
    <row r="22" spans="1:10" ht="17.399999999999999" x14ac:dyDescent="0.3">
      <c r="A22" s="24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3">
      <c r="A23" s="166" t="s">
        <v>18</v>
      </c>
      <c r="B23" s="177"/>
      <c r="C23" s="177"/>
      <c r="D23" s="177"/>
      <c r="E23" s="177"/>
      <c r="F23" s="177"/>
      <c r="G23" s="177"/>
      <c r="H23" s="177"/>
      <c r="I23" s="177"/>
      <c r="J23" s="177"/>
    </row>
    <row r="24" spans="1:10" ht="17.399999999999999" x14ac:dyDescent="0.3">
      <c r="A24" s="24"/>
      <c r="B24" s="9"/>
      <c r="C24" s="9"/>
      <c r="D24" s="9"/>
      <c r="E24" s="9"/>
      <c r="F24" s="9"/>
      <c r="G24" s="9"/>
      <c r="H24" s="3"/>
      <c r="I24" s="3"/>
      <c r="J24" s="3"/>
    </row>
    <row r="25" spans="1:10" ht="26.4" x14ac:dyDescent="0.3">
      <c r="A25" s="27"/>
      <c r="B25" s="28"/>
      <c r="C25" s="28"/>
      <c r="D25" s="29"/>
      <c r="E25" s="30"/>
      <c r="F25" s="4" t="s">
        <v>97</v>
      </c>
      <c r="G25" s="4" t="s">
        <v>91</v>
      </c>
      <c r="H25" s="4" t="s">
        <v>98</v>
      </c>
      <c r="I25" s="4" t="s">
        <v>93</v>
      </c>
      <c r="J25" s="4" t="s">
        <v>99</v>
      </c>
    </row>
    <row r="26" spans="1:10" x14ac:dyDescent="0.3">
      <c r="A26" s="178" t="s">
        <v>107</v>
      </c>
      <c r="B26" s="179"/>
      <c r="C26" s="179"/>
      <c r="D26" s="179"/>
      <c r="E26" s="180"/>
      <c r="F26" s="188">
        <v>38740</v>
      </c>
      <c r="G26" s="42">
        <v>95027</v>
      </c>
      <c r="H26" s="34"/>
      <c r="I26" s="34">
        <v>0</v>
      </c>
      <c r="J26" s="35">
        <v>0</v>
      </c>
    </row>
    <row r="27" spans="1:10" ht="30" customHeight="1" x14ac:dyDescent="0.3">
      <c r="A27" s="181" t="s">
        <v>3</v>
      </c>
      <c r="B27" s="182"/>
      <c r="C27" s="182"/>
      <c r="D27" s="182"/>
      <c r="E27" s="183"/>
      <c r="F27" s="188">
        <v>38740</v>
      </c>
      <c r="G27" s="165">
        <v>95027</v>
      </c>
      <c r="H27" s="36"/>
      <c r="I27" s="36">
        <v>0</v>
      </c>
      <c r="J27" s="33">
        <v>0</v>
      </c>
    </row>
    <row r="30" spans="1:10" x14ac:dyDescent="0.3">
      <c r="A30" s="176" t="s">
        <v>4</v>
      </c>
      <c r="B30" s="172"/>
      <c r="C30" s="172"/>
      <c r="D30" s="172"/>
      <c r="E30" s="172"/>
      <c r="F30" s="188">
        <f>F14+F26</f>
        <v>95027.049999999814</v>
      </c>
      <c r="G30" s="164">
        <f>G14+G26</f>
        <v>0</v>
      </c>
      <c r="H30" s="164">
        <f t="shared" ref="H30:J30" si="0">H14+H26</f>
        <v>0</v>
      </c>
      <c r="I30" s="164">
        <f t="shared" si="0"/>
        <v>0</v>
      </c>
      <c r="J30" s="164">
        <f t="shared" si="0"/>
        <v>0</v>
      </c>
    </row>
    <row r="31" spans="1:10" ht="11.25" customHeight="1" x14ac:dyDescent="0.3">
      <c r="A31" s="19"/>
      <c r="B31" s="20"/>
      <c r="C31" s="20"/>
      <c r="D31" s="20"/>
      <c r="E31" s="20"/>
      <c r="F31" s="21"/>
      <c r="G31" s="21"/>
      <c r="H31" s="21"/>
      <c r="I31" s="21"/>
      <c r="J31" s="21"/>
    </row>
    <row r="33" spans="7:7" x14ac:dyDescent="0.3">
      <c r="G33" s="188"/>
    </row>
  </sheetData>
  <mergeCells count="17">
    <mergeCell ref="A23:J23"/>
    <mergeCell ref="A30:E30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H42"/>
  <sheetViews>
    <sheetView workbookViewId="0">
      <selection activeCell="C17" sqref="C17"/>
    </sheetView>
  </sheetViews>
  <sheetFormatPr defaultRowHeight="11.4" x14ac:dyDescent="0.2"/>
  <cols>
    <col min="1" max="1" width="46" style="52" customWidth="1"/>
    <col min="2" max="2" width="21.5546875" style="68" customWidth="1"/>
    <col min="3" max="3" width="20" style="68" customWidth="1"/>
    <col min="4" max="4" width="20.33203125" style="68" customWidth="1"/>
    <col min="5" max="6" width="19.33203125" style="68" customWidth="1"/>
    <col min="7" max="250" width="9.109375" style="52"/>
    <col min="251" max="251" width="50.44140625" style="52" customWidth="1"/>
    <col min="252" max="252" width="30.6640625" style="52" customWidth="1"/>
    <col min="253" max="253" width="20.44140625" style="52" customWidth="1"/>
    <col min="254" max="254" width="15" style="52" customWidth="1"/>
    <col min="255" max="255" width="20.44140625" style="52" customWidth="1"/>
    <col min="256" max="256" width="23" style="52" customWidth="1"/>
    <col min="257" max="257" width="28.6640625" style="52" customWidth="1"/>
    <col min="258" max="258" width="23" style="52" customWidth="1"/>
    <col min="259" max="259" width="28.6640625" style="52" customWidth="1"/>
    <col min="260" max="260" width="24" style="52" customWidth="1"/>
    <col min="261" max="506" width="9.109375" style="52"/>
    <col min="507" max="507" width="50.44140625" style="52" customWidth="1"/>
    <col min="508" max="508" width="30.6640625" style="52" customWidth="1"/>
    <col min="509" max="509" width="20.44140625" style="52" customWidth="1"/>
    <col min="510" max="510" width="15" style="52" customWidth="1"/>
    <col min="511" max="511" width="20.44140625" style="52" customWidth="1"/>
    <col min="512" max="512" width="23" style="52" customWidth="1"/>
    <col min="513" max="513" width="28.6640625" style="52" customWidth="1"/>
    <col min="514" max="514" width="23" style="52" customWidth="1"/>
    <col min="515" max="515" width="28.6640625" style="52" customWidth="1"/>
    <col min="516" max="516" width="24" style="52" customWidth="1"/>
    <col min="517" max="762" width="9.109375" style="52"/>
    <col min="763" max="763" width="50.44140625" style="52" customWidth="1"/>
    <col min="764" max="764" width="30.6640625" style="52" customWidth="1"/>
    <col min="765" max="765" width="20.44140625" style="52" customWidth="1"/>
    <col min="766" max="766" width="15" style="52" customWidth="1"/>
    <col min="767" max="767" width="20.44140625" style="52" customWidth="1"/>
    <col min="768" max="768" width="23" style="52" customWidth="1"/>
    <col min="769" max="769" width="28.6640625" style="52" customWidth="1"/>
    <col min="770" max="770" width="23" style="52" customWidth="1"/>
    <col min="771" max="771" width="28.6640625" style="52" customWidth="1"/>
    <col min="772" max="772" width="24" style="52" customWidth="1"/>
    <col min="773" max="1018" width="9.109375" style="52"/>
    <col min="1019" max="1019" width="50.44140625" style="52" customWidth="1"/>
    <col min="1020" max="1020" width="30.6640625" style="52" customWidth="1"/>
    <col min="1021" max="1021" width="20.44140625" style="52" customWidth="1"/>
    <col min="1022" max="1022" width="15" style="52" customWidth="1"/>
    <col min="1023" max="1023" width="20.44140625" style="52" customWidth="1"/>
    <col min="1024" max="1024" width="23" style="52" customWidth="1"/>
    <col min="1025" max="1025" width="28.6640625" style="52" customWidth="1"/>
    <col min="1026" max="1026" width="23" style="52" customWidth="1"/>
    <col min="1027" max="1027" width="28.6640625" style="52" customWidth="1"/>
    <col min="1028" max="1028" width="24" style="52" customWidth="1"/>
    <col min="1029" max="1274" width="9.109375" style="52"/>
    <col min="1275" max="1275" width="50.44140625" style="52" customWidth="1"/>
    <col min="1276" max="1276" width="30.6640625" style="52" customWidth="1"/>
    <col min="1277" max="1277" width="20.44140625" style="52" customWidth="1"/>
    <col min="1278" max="1278" width="15" style="52" customWidth="1"/>
    <col min="1279" max="1279" width="20.44140625" style="52" customWidth="1"/>
    <col min="1280" max="1280" width="23" style="52" customWidth="1"/>
    <col min="1281" max="1281" width="28.6640625" style="52" customWidth="1"/>
    <col min="1282" max="1282" width="23" style="52" customWidth="1"/>
    <col min="1283" max="1283" width="28.6640625" style="52" customWidth="1"/>
    <col min="1284" max="1284" width="24" style="52" customWidth="1"/>
    <col min="1285" max="1530" width="9.109375" style="52"/>
    <col min="1531" max="1531" width="50.44140625" style="52" customWidth="1"/>
    <col min="1532" max="1532" width="30.6640625" style="52" customWidth="1"/>
    <col min="1533" max="1533" width="20.44140625" style="52" customWidth="1"/>
    <col min="1534" max="1534" width="15" style="52" customWidth="1"/>
    <col min="1535" max="1535" width="20.44140625" style="52" customWidth="1"/>
    <col min="1536" max="1536" width="23" style="52" customWidth="1"/>
    <col min="1537" max="1537" width="28.6640625" style="52" customWidth="1"/>
    <col min="1538" max="1538" width="23" style="52" customWidth="1"/>
    <col min="1539" max="1539" width="28.6640625" style="52" customWidth="1"/>
    <col min="1540" max="1540" width="24" style="52" customWidth="1"/>
    <col min="1541" max="1786" width="9.109375" style="52"/>
    <col min="1787" max="1787" width="50.44140625" style="52" customWidth="1"/>
    <col min="1788" max="1788" width="30.6640625" style="52" customWidth="1"/>
    <col min="1789" max="1789" width="20.44140625" style="52" customWidth="1"/>
    <col min="1790" max="1790" width="15" style="52" customWidth="1"/>
    <col min="1791" max="1791" width="20.44140625" style="52" customWidth="1"/>
    <col min="1792" max="1792" width="23" style="52" customWidth="1"/>
    <col min="1793" max="1793" width="28.6640625" style="52" customWidth="1"/>
    <col min="1794" max="1794" width="23" style="52" customWidth="1"/>
    <col min="1795" max="1795" width="28.6640625" style="52" customWidth="1"/>
    <col min="1796" max="1796" width="24" style="52" customWidth="1"/>
    <col min="1797" max="2042" width="9.109375" style="52"/>
    <col min="2043" max="2043" width="50.44140625" style="52" customWidth="1"/>
    <col min="2044" max="2044" width="30.6640625" style="52" customWidth="1"/>
    <col min="2045" max="2045" width="20.44140625" style="52" customWidth="1"/>
    <col min="2046" max="2046" width="15" style="52" customWidth="1"/>
    <col min="2047" max="2047" width="20.44140625" style="52" customWidth="1"/>
    <col min="2048" max="2048" width="23" style="52" customWidth="1"/>
    <col min="2049" max="2049" width="28.6640625" style="52" customWidth="1"/>
    <col min="2050" max="2050" width="23" style="52" customWidth="1"/>
    <col min="2051" max="2051" width="28.6640625" style="52" customWidth="1"/>
    <col min="2052" max="2052" width="24" style="52" customWidth="1"/>
    <col min="2053" max="2298" width="9.109375" style="52"/>
    <col min="2299" max="2299" width="50.44140625" style="52" customWidth="1"/>
    <col min="2300" max="2300" width="30.6640625" style="52" customWidth="1"/>
    <col min="2301" max="2301" width="20.44140625" style="52" customWidth="1"/>
    <col min="2302" max="2302" width="15" style="52" customWidth="1"/>
    <col min="2303" max="2303" width="20.44140625" style="52" customWidth="1"/>
    <col min="2304" max="2304" width="23" style="52" customWidth="1"/>
    <col min="2305" max="2305" width="28.6640625" style="52" customWidth="1"/>
    <col min="2306" max="2306" width="23" style="52" customWidth="1"/>
    <col min="2307" max="2307" width="28.6640625" style="52" customWidth="1"/>
    <col min="2308" max="2308" width="24" style="52" customWidth="1"/>
    <col min="2309" max="2554" width="9.109375" style="52"/>
    <col min="2555" max="2555" width="50.44140625" style="52" customWidth="1"/>
    <col min="2556" max="2556" width="30.6640625" style="52" customWidth="1"/>
    <col min="2557" max="2557" width="20.44140625" style="52" customWidth="1"/>
    <col min="2558" max="2558" width="15" style="52" customWidth="1"/>
    <col min="2559" max="2559" width="20.44140625" style="52" customWidth="1"/>
    <col min="2560" max="2560" width="23" style="52" customWidth="1"/>
    <col min="2561" max="2561" width="28.6640625" style="52" customWidth="1"/>
    <col min="2562" max="2562" width="23" style="52" customWidth="1"/>
    <col min="2563" max="2563" width="28.6640625" style="52" customWidth="1"/>
    <col min="2564" max="2564" width="24" style="52" customWidth="1"/>
    <col min="2565" max="2810" width="9.109375" style="52"/>
    <col min="2811" max="2811" width="50.44140625" style="52" customWidth="1"/>
    <col min="2812" max="2812" width="30.6640625" style="52" customWidth="1"/>
    <col min="2813" max="2813" width="20.44140625" style="52" customWidth="1"/>
    <col min="2814" max="2814" width="15" style="52" customWidth="1"/>
    <col min="2815" max="2815" width="20.44140625" style="52" customWidth="1"/>
    <col min="2816" max="2816" width="23" style="52" customWidth="1"/>
    <col min="2817" max="2817" width="28.6640625" style="52" customWidth="1"/>
    <col min="2818" max="2818" width="23" style="52" customWidth="1"/>
    <col min="2819" max="2819" width="28.6640625" style="52" customWidth="1"/>
    <col min="2820" max="2820" width="24" style="52" customWidth="1"/>
    <col min="2821" max="3066" width="9.109375" style="52"/>
    <col min="3067" max="3067" width="50.44140625" style="52" customWidth="1"/>
    <col min="3068" max="3068" width="30.6640625" style="52" customWidth="1"/>
    <col min="3069" max="3069" width="20.44140625" style="52" customWidth="1"/>
    <col min="3070" max="3070" width="15" style="52" customWidth="1"/>
    <col min="3071" max="3071" width="20.44140625" style="52" customWidth="1"/>
    <col min="3072" max="3072" width="23" style="52" customWidth="1"/>
    <col min="3073" max="3073" width="28.6640625" style="52" customWidth="1"/>
    <col min="3074" max="3074" width="23" style="52" customWidth="1"/>
    <col min="3075" max="3075" width="28.6640625" style="52" customWidth="1"/>
    <col min="3076" max="3076" width="24" style="52" customWidth="1"/>
    <col min="3077" max="3322" width="9.109375" style="52"/>
    <col min="3323" max="3323" width="50.44140625" style="52" customWidth="1"/>
    <col min="3324" max="3324" width="30.6640625" style="52" customWidth="1"/>
    <col min="3325" max="3325" width="20.44140625" style="52" customWidth="1"/>
    <col min="3326" max="3326" width="15" style="52" customWidth="1"/>
    <col min="3327" max="3327" width="20.44140625" style="52" customWidth="1"/>
    <col min="3328" max="3328" width="23" style="52" customWidth="1"/>
    <col min="3329" max="3329" width="28.6640625" style="52" customWidth="1"/>
    <col min="3330" max="3330" width="23" style="52" customWidth="1"/>
    <col min="3331" max="3331" width="28.6640625" style="52" customWidth="1"/>
    <col min="3332" max="3332" width="24" style="52" customWidth="1"/>
    <col min="3333" max="3578" width="9.109375" style="52"/>
    <col min="3579" max="3579" width="50.44140625" style="52" customWidth="1"/>
    <col min="3580" max="3580" width="30.6640625" style="52" customWidth="1"/>
    <col min="3581" max="3581" width="20.44140625" style="52" customWidth="1"/>
    <col min="3582" max="3582" width="15" style="52" customWidth="1"/>
    <col min="3583" max="3583" width="20.44140625" style="52" customWidth="1"/>
    <col min="3584" max="3584" width="23" style="52" customWidth="1"/>
    <col min="3585" max="3585" width="28.6640625" style="52" customWidth="1"/>
    <col min="3586" max="3586" width="23" style="52" customWidth="1"/>
    <col min="3587" max="3587" width="28.6640625" style="52" customWidth="1"/>
    <col min="3588" max="3588" width="24" style="52" customWidth="1"/>
    <col min="3589" max="3834" width="9.109375" style="52"/>
    <col min="3835" max="3835" width="50.44140625" style="52" customWidth="1"/>
    <col min="3836" max="3836" width="30.6640625" style="52" customWidth="1"/>
    <col min="3837" max="3837" width="20.44140625" style="52" customWidth="1"/>
    <col min="3838" max="3838" width="15" style="52" customWidth="1"/>
    <col min="3839" max="3839" width="20.44140625" style="52" customWidth="1"/>
    <col min="3840" max="3840" width="23" style="52" customWidth="1"/>
    <col min="3841" max="3841" width="28.6640625" style="52" customWidth="1"/>
    <col min="3842" max="3842" width="23" style="52" customWidth="1"/>
    <col min="3843" max="3843" width="28.6640625" style="52" customWidth="1"/>
    <col min="3844" max="3844" width="24" style="52" customWidth="1"/>
    <col min="3845" max="4090" width="9.109375" style="52"/>
    <col min="4091" max="4091" width="50.44140625" style="52" customWidth="1"/>
    <col min="4092" max="4092" width="30.6640625" style="52" customWidth="1"/>
    <col min="4093" max="4093" width="20.44140625" style="52" customWidth="1"/>
    <col min="4094" max="4094" width="15" style="52" customWidth="1"/>
    <col min="4095" max="4095" width="20.44140625" style="52" customWidth="1"/>
    <col min="4096" max="4096" width="23" style="52" customWidth="1"/>
    <col min="4097" max="4097" width="28.6640625" style="52" customWidth="1"/>
    <col min="4098" max="4098" width="23" style="52" customWidth="1"/>
    <col min="4099" max="4099" width="28.6640625" style="52" customWidth="1"/>
    <col min="4100" max="4100" width="24" style="52" customWidth="1"/>
    <col min="4101" max="4346" width="9.109375" style="52"/>
    <col min="4347" max="4347" width="50.44140625" style="52" customWidth="1"/>
    <col min="4348" max="4348" width="30.6640625" style="52" customWidth="1"/>
    <col min="4349" max="4349" width="20.44140625" style="52" customWidth="1"/>
    <col min="4350" max="4350" width="15" style="52" customWidth="1"/>
    <col min="4351" max="4351" width="20.44140625" style="52" customWidth="1"/>
    <col min="4352" max="4352" width="23" style="52" customWidth="1"/>
    <col min="4353" max="4353" width="28.6640625" style="52" customWidth="1"/>
    <col min="4354" max="4354" width="23" style="52" customWidth="1"/>
    <col min="4355" max="4355" width="28.6640625" style="52" customWidth="1"/>
    <col min="4356" max="4356" width="24" style="52" customWidth="1"/>
    <col min="4357" max="4602" width="9.109375" style="52"/>
    <col min="4603" max="4603" width="50.44140625" style="52" customWidth="1"/>
    <col min="4604" max="4604" width="30.6640625" style="52" customWidth="1"/>
    <col min="4605" max="4605" width="20.44140625" style="52" customWidth="1"/>
    <col min="4606" max="4606" width="15" style="52" customWidth="1"/>
    <col min="4607" max="4607" width="20.44140625" style="52" customWidth="1"/>
    <col min="4608" max="4608" width="23" style="52" customWidth="1"/>
    <col min="4609" max="4609" width="28.6640625" style="52" customWidth="1"/>
    <col min="4610" max="4610" width="23" style="52" customWidth="1"/>
    <col min="4611" max="4611" width="28.6640625" style="52" customWidth="1"/>
    <col min="4612" max="4612" width="24" style="52" customWidth="1"/>
    <col min="4613" max="4858" width="9.109375" style="52"/>
    <col min="4859" max="4859" width="50.44140625" style="52" customWidth="1"/>
    <col min="4860" max="4860" width="30.6640625" style="52" customWidth="1"/>
    <col min="4861" max="4861" width="20.44140625" style="52" customWidth="1"/>
    <col min="4862" max="4862" width="15" style="52" customWidth="1"/>
    <col min="4863" max="4863" width="20.44140625" style="52" customWidth="1"/>
    <col min="4864" max="4864" width="23" style="52" customWidth="1"/>
    <col min="4865" max="4865" width="28.6640625" style="52" customWidth="1"/>
    <col min="4866" max="4866" width="23" style="52" customWidth="1"/>
    <col min="4867" max="4867" width="28.6640625" style="52" customWidth="1"/>
    <col min="4868" max="4868" width="24" style="52" customWidth="1"/>
    <col min="4869" max="5114" width="9.109375" style="52"/>
    <col min="5115" max="5115" width="50.44140625" style="52" customWidth="1"/>
    <col min="5116" max="5116" width="30.6640625" style="52" customWidth="1"/>
    <col min="5117" max="5117" width="20.44140625" style="52" customWidth="1"/>
    <col min="5118" max="5118" width="15" style="52" customWidth="1"/>
    <col min="5119" max="5119" width="20.44140625" style="52" customWidth="1"/>
    <col min="5120" max="5120" width="23" style="52" customWidth="1"/>
    <col min="5121" max="5121" width="28.6640625" style="52" customWidth="1"/>
    <col min="5122" max="5122" width="23" style="52" customWidth="1"/>
    <col min="5123" max="5123" width="28.6640625" style="52" customWidth="1"/>
    <col min="5124" max="5124" width="24" style="52" customWidth="1"/>
    <col min="5125" max="5370" width="9.109375" style="52"/>
    <col min="5371" max="5371" width="50.44140625" style="52" customWidth="1"/>
    <col min="5372" max="5372" width="30.6640625" style="52" customWidth="1"/>
    <col min="5373" max="5373" width="20.44140625" style="52" customWidth="1"/>
    <col min="5374" max="5374" width="15" style="52" customWidth="1"/>
    <col min="5375" max="5375" width="20.44140625" style="52" customWidth="1"/>
    <col min="5376" max="5376" width="23" style="52" customWidth="1"/>
    <col min="5377" max="5377" width="28.6640625" style="52" customWidth="1"/>
    <col min="5378" max="5378" width="23" style="52" customWidth="1"/>
    <col min="5379" max="5379" width="28.6640625" style="52" customWidth="1"/>
    <col min="5380" max="5380" width="24" style="52" customWidth="1"/>
    <col min="5381" max="5626" width="9.109375" style="52"/>
    <col min="5627" max="5627" width="50.44140625" style="52" customWidth="1"/>
    <col min="5628" max="5628" width="30.6640625" style="52" customWidth="1"/>
    <col min="5629" max="5629" width="20.44140625" style="52" customWidth="1"/>
    <col min="5630" max="5630" width="15" style="52" customWidth="1"/>
    <col min="5631" max="5631" width="20.44140625" style="52" customWidth="1"/>
    <col min="5632" max="5632" width="23" style="52" customWidth="1"/>
    <col min="5633" max="5633" width="28.6640625" style="52" customWidth="1"/>
    <col min="5634" max="5634" width="23" style="52" customWidth="1"/>
    <col min="5635" max="5635" width="28.6640625" style="52" customWidth="1"/>
    <col min="5636" max="5636" width="24" style="52" customWidth="1"/>
    <col min="5637" max="5882" width="9.109375" style="52"/>
    <col min="5883" max="5883" width="50.44140625" style="52" customWidth="1"/>
    <col min="5884" max="5884" width="30.6640625" style="52" customWidth="1"/>
    <col min="5885" max="5885" width="20.44140625" style="52" customWidth="1"/>
    <col min="5886" max="5886" width="15" style="52" customWidth="1"/>
    <col min="5887" max="5887" width="20.44140625" style="52" customWidth="1"/>
    <col min="5888" max="5888" width="23" style="52" customWidth="1"/>
    <col min="5889" max="5889" width="28.6640625" style="52" customWidth="1"/>
    <col min="5890" max="5890" width="23" style="52" customWidth="1"/>
    <col min="5891" max="5891" width="28.6640625" style="52" customWidth="1"/>
    <col min="5892" max="5892" width="24" style="52" customWidth="1"/>
    <col min="5893" max="6138" width="9.109375" style="52"/>
    <col min="6139" max="6139" width="50.44140625" style="52" customWidth="1"/>
    <col min="6140" max="6140" width="30.6640625" style="52" customWidth="1"/>
    <col min="6141" max="6141" width="20.44140625" style="52" customWidth="1"/>
    <col min="6142" max="6142" width="15" style="52" customWidth="1"/>
    <col min="6143" max="6143" width="20.44140625" style="52" customWidth="1"/>
    <col min="6144" max="6144" width="23" style="52" customWidth="1"/>
    <col min="6145" max="6145" width="28.6640625" style="52" customWidth="1"/>
    <col min="6146" max="6146" width="23" style="52" customWidth="1"/>
    <col min="6147" max="6147" width="28.6640625" style="52" customWidth="1"/>
    <col min="6148" max="6148" width="24" style="52" customWidth="1"/>
    <col min="6149" max="6394" width="9.109375" style="52"/>
    <col min="6395" max="6395" width="50.44140625" style="52" customWidth="1"/>
    <col min="6396" max="6396" width="30.6640625" style="52" customWidth="1"/>
    <col min="6397" max="6397" width="20.44140625" style="52" customWidth="1"/>
    <col min="6398" max="6398" width="15" style="52" customWidth="1"/>
    <col min="6399" max="6399" width="20.44140625" style="52" customWidth="1"/>
    <col min="6400" max="6400" width="23" style="52" customWidth="1"/>
    <col min="6401" max="6401" width="28.6640625" style="52" customWidth="1"/>
    <col min="6402" max="6402" width="23" style="52" customWidth="1"/>
    <col min="6403" max="6403" width="28.6640625" style="52" customWidth="1"/>
    <col min="6404" max="6404" width="24" style="52" customWidth="1"/>
    <col min="6405" max="6650" width="9.109375" style="52"/>
    <col min="6651" max="6651" width="50.44140625" style="52" customWidth="1"/>
    <col min="6652" max="6652" width="30.6640625" style="52" customWidth="1"/>
    <col min="6653" max="6653" width="20.44140625" style="52" customWidth="1"/>
    <col min="6654" max="6654" width="15" style="52" customWidth="1"/>
    <col min="6655" max="6655" width="20.44140625" style="52" customWidth="1"/>
    <col min="6656" max="6656" width="23" style="52" customWidth="1"/>
    <col min="6657" max="6657" width="28.6640625" style="52" customWidth="1"/>
    <col min="6658" max="6658" width="23" style="52" customWidth="1"/>
    <col min="6659" max="6659" width="28.6640625" style="52" customWidth="1"/>
    <col min="6660" max="6660" width="24" style="52" customWidth="1"/>
    <col min="6661" max="6906" width="9.109375" style="52"/>
    <col min="6907" max="6907" width="50.44140625" style="52" customWidth="1"/>
    <col min="6908" max="6908" width="30.6640625" style="52" customWidth="1"/>
    <col min="6909" max="6909" width="20.44140625" style="52" customWidth="1"/>
    <col min="6910" max="6910" width="15" style="52" customWidth="1"/>
    <col min="6911" max="6911" width="20.44140625" style="52" customWidth="1"/>
    <col min="6912" max="6912" width="23" style="52" customWidth="1"/>
    <col min="6913" max="6913" width="28.6640625" style="52" customWidth="1"/>
    <col min="6914" max="6914" width="23" style="52" customWidth="1"/>
    <col min="6915" max="6915" width="28.6640625" style="52" customWidth="1"/>
    <col min="6916" max="6916" width="24" style="52" customWidth="1"/>
    <col min="6917" max="7162" width="9.109375" style="52"/>
    <col min="7163" max="7163" width="50.44140625" style="52" customWidth="1"/>
    <col min="7164" max="7164" width="30.6640625" style="52" customWidth="1"/>
    <col min="7165" max="7165" width="20.44140625" style="52" customWidth="1"/>
    <col min="7166" max="7166" width="15" style="52" customWidth="1"/>
    <col min="7167" max="7167" width="20.44140625" style="52" customWidth="1"/>
    <col min="7168" max="7168" width="23" style="52" customWidth="1"/>
    <col min="7169" max="7169" width="28.6640625" style="52" customWidth="1"/>
    <col min="7170" max="7170" width="23" style="52" customWidth="1"/>
    <col min="7171" max="7171" width="28.6640625" style="52" customWidth="1"/>
    <col min="7172" max="7172" width="24" style="52" customWidth="1"/>
    <col min="7173" max="7418" width="9.109375" style="52"/>
    <col min="7419" max="7419" width="50.44140625" style="52" customWidth="1"/>
    <col min="7420" max="7420" width="30.6640625" style="52" customWidth="1"/>
    <col min="7421" max="7421" width="20.44140625" style="52" customWidth="1"/>
    <col min="7422" max="7422" width="15" style="52" customWidth="1"/>
    <col min="7423" max="7423" width="20.44140625" style="52" customWidth="1"/>
    <col min="7424" max="7424" width="23" style="52" customWidth="1"/>
    <col min="7425" max="7425" width="28.6640625" style="52" customWidth="1"/>
    <col min="7426" max="7426" width="23" style="52" customWidth="1"/>
    <col min="7427" max="7427" width="28.6640625" style="52" customWidth="1"/>
    <col min="7428" max="7428" width="24" style="52" customWidth="1"/>
    <col min="7429" max="7674" width="9.109375" style="52"/>
    <col min="7675" max="7675" width="50.44140625" style="52" customWidth="1"/>
    <col min="7676" max="7676" width="30.6640625" style="52" customWidth="1"/>
    <col min="7677" max="7677" width="20.44140625" style="52" customWidth="1"/>
    <col min="7678" max="7678" width="15" style="52" customWidth="1"/>
    <col min="7679" max="7679" width="20.44140625" style="52" customWidth="1"/>
    <col min="7680" max="7680" width="23" style="52" customWidth="1"/>
    <col min="7681" max="7681" width="28.6640625" style="52" customWidth="1"/>
    <col min="7682" max="7682" width="23" style="52" customWidth="1"/>
    <col min="7683" max="7683" width="28.6640625" style="52" customWidth="1"/>
    <col min="7684" max="7684" width="24" style="52" customWidth="1"/>
    <col min="7685" max="7930" width="9.109375" style="52"/>
    <col min="7931" max="7931" width="50.44140625" style="52" customWidth="1"/>
    <col min="7932" max="7932" width="30.6640625" style="52" customWidth="1"/>
    <col min="7933" max="7933" width="20.44140625" style="52" customWidth="1"/>
    <col min="7934" max="7934" width="15" style="52" customWidth="1"/>
    <col min="7935" max="7935" width="20.44140625" style="52" customWidth="1"/>
    <col min="7936" max="7936" width="23" style="52" customWidth="1"/>
    <col min="7937" max="7937" width="28.6640625" style="52" customWidth="1"/>
    <col min="7938" max="7938" width="23" style="52" customWidth="1"/>
    <col min="7939" max="7939" width="28.6640625" style="52" customWidth="1"/>
    <col min="7940" max="7940" width="24" style="52" customWidth="1"/>
    <col min="7941" max="8186" width="9.109375" style="52"/>
    <col min="8187" max="8187" width="50.44140625" style="52" customWidth="1"/>
    <col min="8188" max="8188" width="30.6640625" style="52" customWidth="1"/>
    <col min="8189" max="8189" width="20.44140625" style="52" customWidth="1"/>
    <col min="8190" max="8190" width="15" style="52" customWidth="1"/>
    <col min="8191" max="8191" width="20.44140625" style="52" customWidth="1"/>
    <col min="8192" max="8192" width="23" style="52" customWidth="1"/>
    <col min="8193" max="8193" width="28.6640625" style="52" customWidth="1"/>
    <col min="8194" max="8194" width="23" style="52" customWidth="1"/>
    <col min="8195" max="8195" width="28.6640625" style="52" customWidth="1"/>
    <col min="8196" max="8196" width="24" style="52" customWidth="1"/>
    <col min="8197" max="8442" width="9.109375" style="52"/>
    <col min="8443" max="8443" width="50.44140625" style="52" customWidth="1"/>
    <col min="8444" max="8444" width="30.6640625" style="52" customWidth="1"/>
    <col min="8445" max="8445" width="20.44140625" style="52" customWidth="1"/>
    <col min="8446" max="8446" width="15" style="52" customWidth="1"/>
    <col min="8447" max="8447" width="20.44140625" style="52" customWidth="1"/>
    <col min="8448" max="8448" width="23" style="52" customWidth="1"/>
    <col min="8449" max="8449" width="28.6640625" style="52" customWidth="1"/>
    <col min="8450" max="8450" width="23" style="52" customWidth="1"/>
    <col min="8451" max="8451" width="28.6640625" style="52" customWidth="1"/>
    <col min="8452" max="8452" width="24" style="52" customWidth="1"/>
    <col min="8453" max="8698" width="9.109375" style="52"/>
    <col min="8699" max="8699" width="50.44140625" style="52" customWidth="1"/>
    <col min="8700" max="8700" width="30.6640625" style="52" customWidth="1"/>
    <col min="8701" max="8701" width="20.44140625" style="52" customWidth="1"/>
    <col min="8702" max="8702" width="15" style="52" customWidth="1"/>
    <col min="8703" max="8703" width="20.44140625" style="52" customWidth="1"/>
    <col min="8704" max="8704" width="23" style="52" customWidth="1"/>
    <col min="8705" max="8705" width="28.6640625" style="52" customWidth="1"/>
    <col min="8706" max="8706" width="23" style="52" customWidth="1"/>
    <col min="8707" max="8707" width="28.6640625" style="52" customWidth="1"/>
    <col min="8708" max="8708" width="24" style="52" customWidth="1"/>
    <col min="8709" max="8954" width="9.109375" style="52"/>
    <col min="8955" max="8955" width="50.44140625" style="52" customWidth="1"/>
    <col min="8956" max="8956" width="30.6640625" style="52" customWidth="1"/>
    <col min="8957" max="8957" width="20.44140625" style="52" customWidth="1"/>
    <col min="8958" max="8958" width="15" style="52" customWidth="1"/>
    <col min="8959" max="8959" width="20.44140625" style="52" customWidth="1"/>
    <col min="8960" max="8960" width="23" style="52" customWidth="1"/>
    <col min="8961" max="8961" width="28.6640625" style="52" customWidth="1"/>
    <col min="8962" max="8962" width="23" style="52" customWidth="1"/>
    <col min="8963" max="8963" width="28.6640625" style="52" customWidth="1"/>
    <col min="8964" max="8964" width="24" style="52" customWidth="1"/>
    <col min="8965" max="9210" width="9.109375" style="52"/>
    <col min="9211" max="9211" width="50.44140625" style="52" customWidth="1"/>
    <col min="9212" max="9212" width="30.6640625" style="52" customWidth="1"/>
    <col min="9213" max="9213" width="20.44140625" style="52" customWidth="1"/>
    <col min="9214" max="9214" width="15" style="52" customWidth="1"/>
    <col min="9215" max="9215" width="20.44140625" style="52" customWidth="1"/>
    <col min="9216" max="9216" width="23" style="52" customWidth="1"/>
    <col min="9217" max="9217" width="28.6640625" style="52" customWidth="1"/>
    <col min="9218" max="9218" width="23" style="52" customWidth="1"/>
    <col min="9219" max="9219" width="28.6640625" style="52" customWidth="1"/>
    <col min="9220" max="9220" width="24" style="52" customWidth="1"/>
    <col min="9221" max="9466" width="9.109375" style="52"/>
    <col min="9467" max="9467" width="50.44140625" style="52" customWidth="1"/>
    <col min="9468" max="9468" width="30.6640625" style="52" customWidth="1"/>
    <col min="9469" max="9469" width="20.44140625" style="52" customWidth="1"/>
    <col min="9470" max="9470" width="15" style="52" customWidth="1"/>
    <col min="9471" max="9471" width="20.44140625" style="52" customWidth="1"/>
    <col min="9472" max="9472" width="23" style="52" customWidth="1"/>
    <col min="9473" max="9473" width="28.6640625" style="52" customWidth="1"/>
    <col min="9474" max="9474" width="23" style="52" customWidth="1"/>
    <col min="9475" max="9475" width="28.6640625" style="52" customWidth="1"/>
    <col min="9476" max="9476" width="24" style="52" customWidth="1"/>
    <col min="9477" max="9722" width="9.109375" style="52"/>
    <col min="9723" max="9723" width="50.44140625" style="52" customWidth="1"/>
    <col min="9724" max="9724" width="30.6640625" style="52" customWidth="1"/>
    <col min="9725" max="9725" width="20.44140625" style="52" customWidth="1"/>
    <col min="9726" max="9726" width="15" style="52" customWidth="1"/>
    <col min="9727" max="9727" width="20.44140625" style="52" customWidth="1"/>
    <col min="9728" max="9728" width="23" style="52" customWidth="1"/>
    <col min="9729" max="9729" width="28.6640625" style="52" customWidth="1"/>
    <col min="9730" max="9730" width="23" style="52" customWidth="1"/>
    <col min="9731" max="9731" width="28.6640625" style="52" customWidth="1"/>
    <col min="9732" max="9732" width="24" style="52" customWidth="1"/>
    <col min="9733" max="9978" width="9.109375" style="52"/>
    <col min="9979" max="9979" width="50.44140625" style="52" customWidth="1"/>
    <col min="9980" max="9980" width="30.6640625" style="52" customWidth="1"/>
    <col min="9981" max="9981" width="20.44140625" style="52" customWidth="1"/>
    <col min="9982" max="9982" width="15" style="52" customWidth="1"/>
    <col min="9983" max="9983" width="20.44140625" style="52" customWidth="1"/>
    <col min="9984" max="9984" width="23" style="52" customWidth="1"/>
    <col min="9985" max="9985" width="28.6640625" style="52" customWidth="1"/>
    <col min="9986" max="9986" width="23" style="52" customWidth="1"/>
    <col min="9987" max="9987" width="28.6640625" style="52" customWidth="1"/>
    <col min="9988" max="9988" width="24" style="52" customWidth="1"/>
    <col min="9989" max="10234" width="9.109375" style="52"/>
    <col min="10235" max="10235" width="50.44140625" style="52" customWidth="1"/>
    <col min="10236" max="10236" width="30.6640625" style="52" customWidth="1"/>
    <col min="10237" max="10237" width="20.44140625" style="52" customWidth="1"/>
    <col min="10238" max="10238" width="15" style="52" customWidth="1"/>
    <col min="10239" max="10239" width="20.44140625" style="52" customWidth="1"/>
    <col min="10240" max="10240" width="23" style="52" customWidth="1"/>
    <col min="10241" max="10241" width="28.6640625" style="52" customWidth="1"/>
    <col min="10242" max="10242" width="23" style="52" customWidth="1"/>
    <col min="10243" max="10243" width="28.6640625" style="52" customWidth="1"/>
    <col min="10244" max="10244" width="24" style="52" customWidth="1"/>
    <col min="10245" max="10490" width="9.109375" style="52"/>
    <col min="10491" max="10491" width="50.44140625" style="52" customWidth="1"/>
    <col min="10492" max="10492" width="30.6640625" style="52" customWidth="1"/>
    <col min="10493" max="10493" width="20.44140625" style="52" customWidth="1"/>
    <col min="10494" max="10494" width="15" style="52" customWidth="1"/>
    <col min="10495" max="10495" width="20.44140625" style="52" customWidth="1"/>
    <col min="10496" max="10496" width="23" style="52" customWidth="1"/>
    <col min="10497" max="10497" width="28.6640625" style="52" customWidth="1"/>
    <col min="10498" max="10498" width="23" style="52" customWidth="1"/>
    <col min="10499" max="10499" width="28.6640625" style="52" customWidth="1"/>
    <col min="10500" max="10500" width="24" style="52" customWidth="1"/>
    <col min="10501" max="10746" width="9.109375" style="52"/>
    <col min="10747" max="10747" width="50.44140625" style="52" customWidth="1"/>
    <col min="10748" max="10748" width="30.6640625" style="52" customWidth="1"/>
    <col min="10749" max="10749" width="20.44140625" style="52" customWidth="1"/>
    <col min="10750" max="10750" width="15" style="52" customWidth="1"/>
    <col min="10751" max="10751" width="20.44140625" style="52" customWidth="1"/>
    <col min="10752" max="10752" width="23" style="52" customWidth="1"/>
    <col min="10753" max="10753" width="28.6640625" style="52" customWidth="1"/>
    <col min="10754" max="10754" width="23" style="52" customWidth="1"/>
    <col min="10755" max="10755" width="28.6640625" style="52" customWidth="1"/>
    <col min="10756" max="10756" width="24" style="52" customWidth="1"/>
    <col min="10757" max="11002" width="9.109375" style="52"/>
    <col min="11003" max="11003" width="50.44140625" style="52" customWidth="1"/>
    <col min="11004" max="11004" width="30.6640625" style="52" customWidth="1"/>
    <col min="11005" max="11005" width="20.44140625" style="52" customWidth="1"/>
    <col min="11006" max="11006" width="15" style="52" customWidth="1"/>
    <col min="11007" max="11007" width="20.44140625" style="52" customWidth="1"/>
    <col min="11008" max="11008" width="23" style="52" customWidth="1"/>
    <col min="11009" max="11009" width="28.6640625" style="52" customWidth="1"/>
    <col min="11010" max="11010" width="23" style="52" customWidth="1"/>
    <col min="11011" max="11011" width="28.6640625" style="52" customWidth="1"/>
    <col min="11012" max="11012" width="24" style="52" customWidth="1"/>
    <col min="11013" max="11258" width="9.109375" style="52"/>
    <col min="11259" max="11259" width="50.44140625" style="52" customWidth="1"/>
    <col min="11260" max="11260" width="30.6640625" style="52" customWidth="1"/>
    <col min="11261" max="11261" width="20.44140625" style="52" customWidth="1"/>
    <col min="11262" max="11262" width="15" style="52" customWidth="1"/>
    <col min="11263" max="11263" width="20.44140625" style="52" customWidth="1"/>
    <col min="11264" max="11264" width="23" style="52" customWidth="1"/>
    <col min="11265" max="11265" width="28.6640625" style="52" customWidth="1"/>
    <col min="11266" max="11266" width="23" style="52" customWidth="1"/>
    <col min="11267" max="11267" width="28.6640625" style="52" customWidth="1"/>
    <col min="11268" max="11268" width="24" style="52" customWidth="1"/>
    <col min="11269" max="11514" width="9.109375" style="52"/>
    <col min="11515" max="11515" width="50.44140625" style="52" customWidth="1"/>
    <col min="11516" max="11516" width="30.6640625" style="52" customWidth="1"/>
    <col min="11517" max="11517" width="20.44140625" style="52" customWidth="1"/>
    <col min="11518" max="11518" width="15" style="52" customWidth="1"/>
    <col min="11519" max="11519" width="20.44140625" style="52" customWidth="1"/>
    <col min="11520" max="11520" width="23" style="52" customWidth="1"/>
    <col min="11521" max="11521" width="28.6640625" style="52" customWidth="1"/>
    <col min="11522" max="11522" width="23" style="52" customWidth="1"/>
    <col min="11523" max="11523" width="28.6640625" style="52" customWidth="1"/>
    <col min="11524" max="11524" width="24" style="52" customWidth="1"/>
    <col min="11525" max="11770" width="9.109375" style="52"/>
    <col min="11771" max="11771" width="50.44140625" style="52" customWidth="1"/>
    <col min="11772" max="11772" width="30.6640625" style="52" customWidth="1"/>
    <col min="11773" max="11773" width="20.44140625" style="52" customWidth="1"/>
    <col min="11774" max="11774" width="15" style="52" customWidth="1"/>
    <col min="11775" max="11775" width="20.44140625" style="52" customWidth="1"/>
    <col min="11776" max="11776" width="23" style="52" customWidth="1"/>
    <col min="11777" max="11777" width="28.6640625" style="52" customWidth="1"/>
    <col min="11778" max="11778" width="23" style="52" customWidth="1"/>
    <col min="11779" max="11779" width="28.6640625" style="52" customWidth="1"/>
    <col min="11780" max="11780" width="24" style="52" customWidth="1"/>
    <col min="11781" max="12026" width="9.109375" style="52"/>
    <col min="12027" max="12027" width="50.44140625" style="52" customWidth="1"/>
    <col min="12028" max="12028" width="30.6640625" style="52" customWidth="1"/>
    <col min="12029" max="12029" width="20.44140625" style="52" customWidth="1"/>
    <col min="12030" max="12030" width="15" style="52" customWidth="1"/>
    <col min="12031" max="12031" width="20.44140625" style="52" customWidth="1"/>
    <col min="12032" max="12032" width="23" style="52" customWidth="1"/>
    <col min="12033" max="12033" width="28.6640625" style="52" customWidth="1"/>
    <col min="12034" max="12034" width="23" style="52" customWidth="1"/>
    <col min="12035" max="12035" width="28.6640625" style="52" customWidth="1"/>
    <col min="12036" max="12036" width="24" style="52" customWidth="1"/>
    <col min="12037" max="12282" width="9.109375" style="52"/>
    <col min="12283" max="12283" width="50.44140625" style="52" customWidth="1"/>
    <col min="12284" max="12284" width="30.6640625" style="52" customWidth="1"/>
    <col min="12285" max="12285" width="20.44140625" style="52" customWidth="1"/>
    <col min="12286" max="12286" width="15" style="52" customWidth="1"/>
    <col min="12287" max="12287" width="20.44140625" style="52" customWidth="1"/>
    <col min="12288" max="12288" width="23" style="52" customWidth="1"/>
    <col min="12289" max="12289" width="28.6640625" style="52" customWidth="1"/>
    <col min="12290" max="12290" width="23" style="52" customWidth="1"/>
    <col min="12291" max="12291" width="28.6640625" style="52" customWidth="1"/>
    <col min="12292" max="12292" width="24" style="52" customWidth="1"/>
    <col min="12293" max="12538" width="9.109375" style="52"/>
    <col min="12539" max="12539" width="50.44140625" style="52" customWidth="1"/>
    <col min="12540" max="12540" width="30.6640625" style="52" customWidth="1"/>
    <col min="12541" max="12541" width="20.44140625" style="52" customWidth="1"/>
    <col min="12542" max="12542" width="15" style="52" customWidth="1"/>
    <col min="12543" max="12543" width="20.44140625" style="52" customWidth="1"/>
    <col min="12544" max="12544" width="23" style="52" customWidth="1"/>
    <col min="12545" max="12545" width="28.6640625" style="52" customWidth="1"/>
    <col min="12546" max="12546" width="23" style="52" customWidth="1"/>
    <col min="12547" max="12547" width="28.6640625" style="52" customWidth="1"/>
    <col min="12548" max="12548" width="24" style="52" customWidth="1"/>
    <col min="12549" max="12794" width="9.109375" style="52"/>
    <col min="12795" max="12795" width="50.44140625" style="52" customWidth="1"/>
    <col min="12796" max="12796" width="30.6640625" style="52" customWidth="1"/>
    <col min="12797" max="12797" width="20.44140625" style="52" customWidth="1"/>
    <col min="12798" max="12798" width="15" style="52" customWidth="1"/>
    <col min="12799" max="12799" width="20.44140625" style="52" customWidth="1"/>
    <col min="12800" max="12800" width="23" style="52" customWidth="1"/>
    <col min="12801" max="12801" width="28.6640625" style="52" customWidth="1"/>
    <col min="12802" max="12802" width="23" style="52" customWidth="1"/>
    <col min="12803" max="12803" width="28.6640625" style="52" customWidth="1"/>
    <col min="12804" max="12804" width="24" style="52" customWidth="1"/>
    <col min="12805" max="13050" width="9.109375" style="52"/>
    <col min="13051" max="13051" width="50.44140625" style="52" customWidth="1"/>
    <col min="13052" max="13052" width="30.6640625" style="52" customWidth="1"/>
    <col min="13053" max="13053" width="20.44140625" style="52" customWidth="1"/>
    <col min="13054" max="13054" width="15" style="52" customWidth="1"/>
    <col min="13055" max="13055" width="20.44140625" style="52" customWidth="1"/>
    <col min="13056" max="13056" width="23" style="52" customWidth="1"/>
    <col min="13057" max="13057" width="28.6640625" style="52" customWidth="1"/>
    <col min="13058" max="13058" width="23" style="52" customWidth="1"/>
    <col min="13059" max="13059" width="28.6640625" style="52" customWidth="1"/>
    <col min="13060" max="13060" width="24" style="52" customWidth="1"/>
    <col min="13061" max="13306" width="9.109375" style="52"/>
    <col min="13307" max="13307" width="50.44140625" style="52" customWidth="1"/>
    <col min="13308" max="13308" width="30.6640625" style="52" customWidth="1"/>
    <col min="13309" max="13309" width="20.44140625" style="52" customWidth="1"/>
    <col min="13310" max="13310" width="15" style="52" customWidth="1"/>
    <col min="13311" max="13311" width="20.44140625" style="52" customWidth="1"/>
    <col min="13312" max="13312" width="23" style="52" customWidth="1"/>
    <col min="13313" max="13313" width="28.6640625" style="52" customWidth="1"/>
    <col min="13314" max="13314" width="23" style="52" customWidth="1"/>
    <col min="13315" max="13315" width="28.6640625" style="52" customWidth="1"/>
    <col min="13316" max="13316" width="24" style="52" customWidth="1"/>
    <col min="13317" max="13562" width="9.109375" style="52"/>
    <col min="13563" max="13563" width="50.44140625" style="52" customWidth="1"/>
    <col min="13564" max="13564" width="30.6640625" style="52" customWidth="1"/>
    <col min="13565" max="13565" width="20.44140625" style="52" customWidth="1"/>
    <col min="13566" max="13566" width="15" style="52" customWidth="1"/>
    <col min="13567" max="13567" width="20.44140625" style="52" customWidth="1"/>
    <col min="13568" max="13568" width="23" style="52" customWidth="1"/>
    <col min="13569" max="13569" width="28.6640625" style="52" customWidth="1"/>
    <col min="13570" max="13570" width="23" style="52" customWidth="1"/>
    <col min="13571" max="13571" width="28.6640625" style="52" customWidth="1"/>
    <col min="13572" max="13572" width="24" style="52" customWidth="1"/>
    <col min="13573" max="13818" width="9.109375" style="52"/>
    <col min="13819" max="13819" width="50.44140625" style="52" customWidth="1"/>
    <col min="13820" max="13820" width="30.6640625" style="52" customWidth="1"/>
    <col min="13821" max="13821" width="20.44140625" style="52" customWidth="1"/>
    <col min="13822" max="13822" width="15" style="52" customWidth="1"/>
    <col min="13823" max="13823" width="20.44140625" style="52" customWidth="1"/>
    <col min="13824" max="13824" width="23" style="52" customWidth="1"/>
    <col min="13825" max="13825" width="28.6640625" style="52" customWidth="1"/>
    <col min="13826" max="13826" width="23" style="52" customWidth="1"/>
    <col min="13827" max="13827" width="28.6640625" style="52" customWidth="1"/>
    <col min="13828" max="13828" width="24" style="52" customWidth="1"/>
    <col min="13829" max="14074" width="9.109375" style="52"/>
    <col min="14075" max="14075" width="50.44140625" style="52" customWidth="1"/>
    <col min="14076" max="14076" width="30.6640625" style="52" customWidth="1"/>
    <col min="14077" max="14077" width="20.44140625" style="52" customWidth="1"/>
    <col min="14078" max="14078" width="15" style="52" customWidth="1"/>
    <col min="14079" max="14079" width="20.44140625" style="52" customWidth="1"/>
    <col min="14080" max="14080" width="23" style="52" customWidth="1"/>
    <col min="14081" max="14081" width="28.6640625" style="52" customWidth="1"/>
    <col min="14082" max="14082" width="23" style="52" customWidth="1"/>
    <col min="14083" max="14083" width="28.6640625" style="52" customWidth="1"/>
    <col min="14084" max="14084" width="24" style="52" customWidth="1"/>
    <col min="14085" max="14330" width="9.109375" style="52"/>
    <col min="14331" max="14331" width="50.44140625" style="52" customWidth="1"/>
    <col min="14332" max="14332" width="30.6640625" style="52" customWidth="1"/>
    <col min="14333" max="14333" width="20.44140625" style="52" customWidth="1"/>
    <col min="14334" max="14334" width="15" style="52" customWidth="1"/>
    <col min="14335" max="14335" width="20.44140625" style="52" customWidth="1"/>
    <col min="14336" max="14336" width="23" style="52" customWidth="1"/>
    <col min="14337" max="14337" width="28.6640625" style="52" customWidth="1"/>
    <col min="14338" max="14338" width="23" style="52" customWidth="1"/>
    <col min="14339" max="14339" width="28.6640625" style="52" customWidth="1"/>
    <col min="14340" max="14340" width="24" style="52" customWidth="1"/>
    <col min="14341" max="14586" width="9.109375" style="52"/>
    <col min="14587" max="14587" width="50.44140625" style="52" customWidth="1"/>
    <col min="14588" max="14588" width="30.6640625" style="52" customWidth="1"/>
    <col min="14589" max="14589" width="20.44140625" style="52" customWidth="1"/>
    <col min="14590" max="14590" width="15" style="52" customWidth="1"/>
    <col min="14591" max="14591" width="20.44140625" style="52" customWidth="1"/>
    <col min="14592" max="14592" width="23" style="52" customWidth="1"/>
    <col min="14593" max="14593" width="28.6640625" style="52" customWidth="1"/>
    <col min="14594" max="14594" width="23" style="52" customWidth="1"/>
    <col min="14595" max="14595" width="28.6640625" style="52" customWidth="1"/>
    <col min="14596" max="14596" width="24" style="52" customWidth="1"/>
    <col min="14597" max="14842" width="9.109375" style="52"/>
    <col min="14843" max="14843" width="50.44140625" style="52" customWidth="1"/>
    <col min="14844" max="14844" width="30.6640625" style="52" customWidth="1"/>
    <col min="14845" max="14845" width="20.44140625" style="52" customWidth="1"/>
    <col min="14846" max="14846" width="15" style="52" customWidth="1"/>
    <col min="14847" max="14847" width="20.44140625" style="52" customWidth="1"/>
    <col min="14848" max="14848" width="23" style="52" customWidth="1"/>
    <col min="14849" max="14849" width="28.6640625" style="52" customWidth="1"/>
    <col min="14850" max="14850" width="23" style="52" customWidth="1"/>
    <col min="14851" max="14851" width="28.6640625" style="52" customWidth="1"/>
    <col min="14852" max="14852" width="24" style="52" customWidth="1"/>
    <col min="14853" max="15098" width="9.109375" style="52"/>
    <col min="15099" max="15099" width="50.44140625" style="52" customWidth="1"/>
    <col min="15100" max="15100" width="30.6640625" style="52" customWidth="1"/>
    <col min="15101" max="15101" width="20.44140625" style="52" customWidth="1"/>
    <col min="15102" max="15102" width="15" style="52" customWidth="1"/>
    <col min="15103" max="15103" width="20.44140625" style="52" customWidth="1"/>
    <col min="15104" max="15104" width="23" style="52" customWidth="1"/>
    <col min="15105" max="15105" width="28.6640625" style="52" customWidth="1"/>
    <col min="15106" max="15106" width="23" style="52" customWidth="1"/>
    <col min="15107" max="15107" width="28.6640625" style="52" customWidth="1"/>
    <col min="15108" max="15108" width="24" style="52" customWidth="1"/>
    <col min="15109" max="15354" width="9.109375" style="52"/>
    <col min="15355" max="15355" width="50.44140625" style="52" customWidth="1"/>
    <col min="15356" max="15356" width="30.6640625" style="52" customWidth="1"/>
    <col min="15357" max="15357" width="20.44140625" style="52" customWidth="1"/>
    <col min="15358" max="15358" width="15" style="52" customWidth="1"/>
    <col min="15359" max="15359" width="20.44140625" style="52" customWidth="1"/>
    <col min="15360" max="15360" width="23" style="52" customWidth="1"/>
    <col min="15361" max="15361" width="28.6640625" style="52" customWidth="1"/>
    <col min="15362" max="15362" width="23" style="52" customWidth="1"/>
    <col min="15363" max="15363" width="28.6640625" style="52" customWidth="1"/>
    <col min="15364" max="15364" width="24" style="52" customWidth="1"/>
    <col min="15365" max="15610" width="9.109375" style="52"/>
    <col min="15611" max="15611" width="50.44140625" style="52" customWidth="1"/>
    <col min="15612" max="15612" width="30.6640625" style="52" customWidth="1"/>
    <col min="15613" max="15613" width="20.44140625" style="52" customWidth="1"/>
    <col min="15614" max="15614" width="15" style="52" customWidth="1"/>
    <col min="15615" max="15615" width="20.44140625" style="52" customWidth="1"/>
    <col min="15616" max="15616" width="23" style="52" customWidth="1"/>
    <col min="15617" max="15617" width="28.6640625" style="52" customWidth="1"/>
    <col min="15618" max="15618" width="23" style="52" customWidth="1"/>
    <col min="15619" max="15619" width="28.6640625" style="52" customWidth="1"/>
    <col min="15620" max="15620" width="24" style="52" customWidth="1"/>
    <col min="15621" max="15866" width="9.109375" style="52"/>
    <col min="15867" max="15867" width="50.44140625" style="52" customWidth="1"/>
    <col min="15868" max="15868" width="30.6640625" style="52" customWidth="1"/>
    <col min="15869" max="15869" width="20.44140625" style="52" customWidth="1"/>
    <col min="15870" max="15870" width="15" style="52" customWidth="1"/>
    <col min="15871" max="15871" width="20.44140625" style="52" customWidth="1"/>
    <col min="15872" max="15872" width="23" style="52" customWidth="1"/>
    <col min="15873" max="15873" width="28.6640625" style="52" customWidth="1"/>
    <col min="15874" max="15874" width="23" style="52" customWidth="1"/>
    <col min="15875" max="15875" width="28.6640625" style="52" customWidth="1"/>
    <col min="15876" max="15876" width="24" style="52" customWidth="1"/>
    <col min="15877" max="16122" width="9.109375" style="52"/>
    <col min="16123" max="16123" width="50.44140625" style="52" customWidth="1"/>
    <col min="16124" max="16124" width="30.6640625" style="52" customWidth="1"/>
    <col min="16125" max="16125" width="20.44140625" style="52" customWidth="1"/>
    <col min="16126" max="16126" width="15" style="52" customWidth="1"/>
    <col min="16127" max="16127" width="20.44140625" style="52" customWidth="1"/>
    <col min="16128" max="16128" width="23" style="52" customWidth="1"/>
    <col min="16129" max="16129" width="28.6640625" style="52" customWidth="1"/>
    <col min="16130" max="16130" width="23" style="52" customWidth="1"/>
    <col min="16131" max="16131" width="28.6640625" style="52" customWidth="1"/>
    <col min="16132" max="16132" width="24" style="52" customWidth="1"/>
    <col min="16133" max="16384" width="9.109375" style="52"/>
  </cols>
  <sheetData>
    <row r="1" spans="1:86" s="48" customFormat="1" ht="13.8" thickBot="1" x14ac:dyDescent="0.25">
      <c r="A1" s="111" t="s">
        <v>20</v>
      </c>
      <c r="B1" s="112" t="s">
        <v>104</v>
      </c>
      <c r="C1" s="112" t="s">
        <v>105</v>
      </c>
      <c r="D1" s="112" t="s">
        <v>102</v>
      </c>
      <c r="E1" s="112" t="s">
        <v>92</v>
      </c>
      <c r="F1" s="112" t="s">
        <v>103</v>
      </c>
    </row>
    <row r="2" spans="1:86" s="96" customFormat="1" ht="13.2" x14ac:dyDescent="0.25">
      <c r="A2" s="94" t="s">
        <v>21</v>
      </c>
      <c r="B2" s="97"/>
      <c r="C2" s="95"/>
      <c r="D2" s="114"/>
      <c r="E2" s="95"/>
      <c r="F2" s="95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</row>
    <row r="3" spans="1:86" s="50" customFormat="1" ht="13.2" x14ac:dyDescent="0.25">
      <c r="A3" s="45" t="s">
        <v>22</v>
      </c>
      <c r="B3" s="69">
        <f>B5+B6+B8+B9+B11+B12+B14</f>
        <v>1166807.1300000001</v>
      </c>
      <c r="C3" s="69">
        <f>C4+C7+C10+C13</f>
        <v>1297470</v>
      </c>
      <c r="D3" s="69">
        <f>D4+D7+D10+D13</f>
        <v>1530850</v>
      </c>
      <c r="E3" s="69">
        <f t="shared" ref="E3:F3" si="0">E4+E7+E10+E13+E15</f>
        <v>1664553</v>
      </c>
      <c r="F3" s="69">
        <f t="shared" si="0"/>
        <v>1664553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</row>
    <row r="4" spans="1:86" s="92" customFormat="1" ht="26.4" x14ac:dyDescent="0.25">
      <c r="A4" s="90" t="s">
        <v>23</v>
      </c>
      <c r="B4" s="91">
        <f>B5+B6</f>
        <v>150710.32</v>
      </c>
      <c r="C4" s="91">
        <f>C5+C6</f>
        <v>93000</v>
      </c>
      <c r="D4" s="91">
        <f>D5+D6</f>
        <v>93000</v>
      </c>
      <c r="E4" s="91">
        <v>173203</v>
      </c>
      <c r="F4" s="91">
        <v>173203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</row>
    <row r="5" spans="1:86" s="48" customFormat="1" ht="13.2" x14ac:dyDescent="0.25">
      <c r="A5" s="65" t="s">
        <v>108</v>
      </c>
      <c r="B5" s="67">
        <v>96648</v>
      </c>
      <c r="C5" s="67">
        <v>86000</v>
      </c>
      <c r="D5" s="115">
        <v>86000</v>
      </c>
      <c r="E5" s="67"/>
      <c r="F5" s="67"/>
    </row>
    <row r="6" spans="1:86" s="48" customFormat="1" ht="26.4" x14ac:dyDescent="0.25">
      <c r="A6" s="65" t="s">
        <v>109</v>
      </c>
      <c r="B6" s="67">
        <v>54062.32</v>
      </c>
      <c r="C6" s="67">
        <v>7000</v>
      </c>
      <c r="D6" s="116">
        <v>7000</v>
      </c>
      <c r="E6" s="67"/>
      <c r="F6" s="67"/>
    </row>
    <row r="7" spans="1:86" s="92" customFormat="1" ht="39.6" x14ac:dyDescent="0.25">
      <c r="A7" s="90" t="s">
        <v>24</v>
      </c>
      <c r="B7" s="91">
        <f>B8+B9</f>
        <v>107219.83</v>
      </c>
      <c r="C7" s="91">
        <f>C8+C9</f>
        <v>119650</v>
      </c>
      <c r="D7" s="91">
        <f t="shared" ref="D7" si="1">D8+D9</f>
        <v>110150</v>
      </c>
      <c r="E7" s="91">
        <v>121650</v>
      </c>
      <c r="F7" s="91">
        <v>121650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</row>
    <row r="8" spans="1:86" s="48" customFormat="1" ht="26.4" x14ac:dyDescent="0.25">
      <c r="A8" s="65" t="s">
        <v>110</v>
      </c>
      <c r="B8" s="67">
        <v>106232.83</v>
      </c>
      <c r="C8" s="67">
        <v>117000</v>
      </c>
      <c r="D8" s="115">
        <v>107500</v>
      </c>
      <c r="E8" s="67"/>
      <c r="F8" s="67"/>
    </row>
    <row r="9" spans="1:86" s="48" customFormat="1" ht="26.4" x14ac:dyDescent="0.25">
      <c r="A9" s="65" t="s">
        <v>111</v>
      </c>
      <c r="B9" s="67">
        <v>987</v>
      </c>
      <c r="C9" s="67">
        <v>2650</v>
      </c>
      <c r="D9" s="115">
        <v>2650</v>
      </c>
      <c r="E9" s="67"/>
      <c r="F9" s="67"/>
    </row>
    <row r="10" spans="1:86" s="92" customFormat="1" ht="26.4" x14ac:dyDescent="0.25">
      <c r="A10" s="90" t="s">
        <v>25</v>
      </c>
      <c r="B10" s="91">
        <f>B11+B12</f>
        <v>907759.26</v>
      </c>
      <c r="C10" s="91">
        <f>C11+C12</f>
        <v>1082820</v>
      </c>
      <c r="D10" s="91">
        <f t="shared" ref="D10" si="2">D11+D12</f>
        <v>1326700</v>
      </c>
      <c r="E10" s="91">
        <v>1361700</v>
      </c>
      <c r="F10" s="91">
        <v>1361700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</row>
    <row r="11" spans="1:86" s="48" customFormat="1" ht="26.4" x14ac:dyDescent="0.25">
      <c r="A11" s="65" t="s">
        <v>113</v>
      </c>
      <c r="B11" s="67">
        <v>36272</v>
      </c>
      <c r="C11" s="67">
        <v>63220</v>
      </c>
      <c r="D11" s="115">
        <v>31700</v>
      </c>
      <c r="E11" s="67"/>
      <c r="F11" s="67"/>
    </row>
    <row r="12" spans="1:86" s="48" customFormat="1" ht="13.2" x14ac:dyDescent="0.25">
      <c r="A12" s="65" t="s">
        <v>112</v>
      </c>
      <c r="B12" s="67">
        <v>871487.26</v>
      </c>
      <c r="C12" s="67">
        <v>1019600</v>
      </c>
      <c r="D12" s="115">
        <v>1295000</v>
      </c>
      <c r="E12" s="67"/>
      <c r="F12" s="67"/>
    </row>
    <row r="13" spans="1:86" s="92" customFormat="1" ht="13.2" x14ac:dyDescent="0.25">
      <c r="A13" s="90" t="s">
        <v>26</v>
      </c>
      <c r="B13" s="91">
        <f>B14</f>
        <v>1117.72</v>
      </c>
      <c r="C13" s="91">
        <f>C14</f>
        <v>2000</v>
      </c>
      <c r="D13" s="91">
        <f t="shared" ref="D13" si="3">D14</f>
        <v>1000</v>
      </c>
      <c r="E13" s="91">
        <v>1000</v>
      </c>
      <c r="F13" s="91">
        <v>1000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</row>
    <row r="14" spans="1:86" ht="16.95" customHeight="1" x14ac:dyDescent="0.25">
      <c r="A14" s="104" t="s">
        <v>114</v>
      </c>
      <c r="B14" s="105">
        <v>1117.72</v>
      </c>
      <c r="C14" s="105">
        <v>2000</v>
      </c>
      <c r="D14" s="116">
        <v>1000</v>
      </c>
      <c r="E14" s="105">
        <v>0</v>
      </c>
      <c r="F14" s="105">
        <v>0</v>
      </c>
    </row>
    <row r="15" spans="1:86" s="50" customFormat="1" ht="13.2" x14ac:dyDescent="0.25">
      <c r="A15" s="45" t="s">
        <v>27</v>
      </c>
      <c r="B15" s="69">
        <f>B16</f>
        <v>4046</v>
      </c>
      <c r="C15" s="69">
        <f>C16</f>
        <v>4100</v>
      </c>
      <c r="D15" s="69">
        <f t="shared" ref="D15:F16" si="4">D16</f>
        <v>7000</v>
      </c>
      <c r="E15" s="69">
        <f t="shared" si="4"/>
        <v>7000</v>
      </c>
      <c r="F15" s="69">
        <f t="shared" si="4"/>
        <v>7000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</row>
    <row r="16" spans="1:86" s="92" customFormat="1" ht="26.4" x14ac:dyDescent="0.25">
      <c r="A16" s="90" t="s">
        <v>28</v>
      </c>
      <c r="B16" s="91">
        <f>B17</f>
        <v>4046</v>
      </c>
      <c r="C16" s="91">
        <f>C17</f>
        <v>4100</v>
      </c>
      <c r="D16" s="91">
        <f t="shared" si="4"/>
        <v>7000</v>
      </c>
      <c r="E16" s="91">
        <v>7000</v>
      </c>
      <c r="F16" s="91">
        <v>7000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</row>
    <row r="17" spans="1:86" s="48" customFormat="1" ht="13.2" x14ac:dyDescent="0.25">
      <c r="A17" s="65" t="s">
        <v>115</v>
      </c>
      <c r="B17" s="67">
        <v>4046</v>
      </c>
      <c r="C17" s="67">
        <v>4100</v>
      </c>
      <c r="D17" s="115">
        <v>7000</v>
      </c>
      <c r="E17" s="67"/>
      <c r="F17" s="67"/>
    </row>
    <row r="18" spans="1:86" s="128" customFormat="1" ht="13.2" x14ac:dyDescent="0.25">
      <c r="A18" s="157" t="s">
        <v>126</v>
      </c>
      <c r="B18" s="158"/>
      <c r="C18" s="158">
        <f>C19</f>
        <v>95027</v>
      </c>
      <c r="D18" s="159">
        <f>D19</f>
        <v>89503</v>
      </c>
      <c r="E18" s="158"/>
      <c r="F18" s="158"/>
    </row>
    <row r="19" spans="1:86" s="128" customFormat="1" ht="13.2" x14ac:dyDescent="0.25">
      <c r="A19" s="160" t="s">
        <v>127</v>
      </c>
      <c r="B19" s="161"/>
      <c r="C19" s="161">
        <f>C20</f>
        <v>95027</v>
      </c>
      <c r="D19" s="162">
        <f>D20</f>
        <v>89503</v>
      </c>
      <c r="E19" s="161"/>
      <c r="F19" s="161"/>
    </row>
    <row r="20" spans="1:86" s="48" customFormat="1" ht="13.2" x14ac:dyDescent="0.25">
      <c r="A20" s="65" t="s">
        <v>128</v>
      </c>
      <c r="B20" s="67"/>
      <c r="C20" s="67">
        <v>95027</v>
      </c>
      <c r="D20" s="115">
        <v>89503</v>
      </c>
      <c r="E20" s="67"/>
      <c r="F20" s="67"/>
    </row>
    <row r="21" spans="1:86" s="100" customFormat="1" ht="13.2" x14ac:dyDescent="0.25">
      <c r="A21" s="98" t="s">
        <v>29</v>
      </c>
      <c r="B21" s="99">
        <f>B15+B3</f>
        <v>1170853.1300000001</v>
      </c>
      <c r="C21" s="99">
        <f>C15+C3+C18</f>
        <v>1396597</v>
      </c>
      <c r="D21" s="99">
        <f>D15+D3+D18</f>
        <v>1627353</v>
      </c>
      <c r="E21" s="99">
        <f>E15+E3</f>
        <v>1671553</v>
      </c>
      <c r="F21" s="99">
        <f>F15+F3</f>
        <v>1671553</v>
      </c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</row>
    <row r="22" spans="1:86" s="70" customFormat="1" ht="13.2" x14ac:dyDescent="0.25">
      <c r="A22" s="45" t="s">
        <v>30</v>
      </c>
      <c r="B22" s="69">
        <f>B23+B27+B32</f>
        <v>1077824.47</v>
      </c>
      <c r="C22" s="69">
        <f>C23+C27+C32</f>
        <v>1314777</v>
      </c>
      <c r="D22" s="69">
        <f>D23+D27+D32</f>
        <v>1559603</v>
      </c>
      <c r="E22" s="69">
        <f t="shared" ref="E22:F22" si="5">E23+E27+E32</f>
        <v>1599603</v>
      </c>
      <c r="F22" s="69">
        <f t="shared" si="5"/>
        <v>1599603</v>
      </c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8"/>
      <c r="CG22" s="128"/>
      <c r="CH22" s="128"/>
    </row>
    <row r="23" spans="1:86" s="92" customFormat="1" ht="13.2" x14ac:dyDescent="0.25">
      <c r="A23" s="90" t="s">
        <v>31</v>
      </c>
      <c r="B23" s="91">
        <f>B24+B26+B25</f>
        <v>922787.38</v>
      </c>
      <c r="C23" s="91">
        <f>C24+C26+C25</f>
        <v>1122000</v>
      </c>
      <c r="D23" s="91">
        <f>D24+D25+D26</f>
        <v>1337600</v>
      </c>
      <c r="E23" s="91">
        <v>1372350</v>
      </c>
      <c r="F23" s="91">
        <v>1372350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</row>
    <row r="24" spans="1:86" s="48" customFormat="1" ht="13.2" x14ac:dyDescent="0.25">
      <c r="A24" s="65" t="s">
        <v>116</v>
      </c>
      <c r="B24" s="67">
        <v>771287.26</v>
      </c>
      <c r="C24" s="67">
        <v>925000</v>
      </c>
      <c r="D24" s="116">
        <v>1113500</v>
      </c>
      <c r="E24" s="67"/>
      <c r="F24" s="67"/>
    </row>
    <row r="25" spans="1:86" s="48" customFormat="1" ht="13.2" x14ac:dyDescent="0.25">
      <c r="A25" s="65" t="s">
        <v>64</v>
      </c>
      <c r="B25" s="67">
        <v>45261.59</v>
      </c>
      <c r="C25" s="67">
        <v>51400</v>
      </c>
      <c r="D25" s="116">
        <v>63000</v>
      </c>
      <c r="E25" s="67"/>
      <c r="F25" s="67"/>
    </row>
    <row r="26" spans="1:86" s="48" customFormat="1" ht="13.2" x14ac:dyDescent="0.25">
      <c r="A26" s="65" t="s">
        <v>59</v>
      </c>
      <c r="B26" s="67">
        <v>106238.53</v>
      </c>
      <c r="C26" s="67">
        <v>145600</v>
      </c>
      <c r="D26" s="115">
        <v>161100</v>
      </c>
      <c r="E26" s="67"/>
      <c r="F26" s="67"/>
    </row>
    <row r="27" spans="1:86" s="93" customFormat="1" ht="13.2" x14ac:dyDescent="0.25">
      <c r="A27" s="90" t="s">
        <v>32</v>
      </c>
      <c r="B27" s="91">
        <f>B28+B30+B31+B29</f>
        <v>154105.09999999998</v>
      </c>
      <c r="C27" s="91">
        <f>C28+C30+C31+C29</f>
        <v>190177</v>
      </c>
      <c r="D27" s="91">
        <v>220903</v>
      </c>
      <c r="E27" s="91">
        <v>226153</v>
      </c>
      <c r="F27" s="91">
        <v>226153</v>
      </c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8"/>
      <c r="CG27" s="128"/>
      <c r="CH27" s="128"/>
    </row>
    <row r="28" spans="1:86" s="48" customFormat="1" ht="14.4" customHeight="1" x14ac:dyDescent="0.25">
      <c r="A28" s="65" t="s">
        <v>65</v>
      </c>
      <c r="B28" s="67">
        <v>28374.12</v>
      </c>
      <c r="C28" s="67">
        <v>40853</v>
      </c>
      <c r="D28" s="115">
        <v>44903</v>
      </c>
      <c r="E28" s="67"/>
      <c r="F28" s="67"/>
    </row>
    <row r="29" spans="1:86" s="48" customFormat="1" ht="13.2" x14ac:dyDescent="0.25">
      <c r="A29" s="65" t="s">
        <v>50</v>
      </c>
      <c r="B29" s="67">
        <v>48520.77</v>
      </c>
      <c r="C29" s="67">
        <v>55950</v>
      </c>
      <c r="D29" s="115">
        <v>74450</v>
      </c>
      <c r="E29" s="67"/>
      <c r="F29" s="67"/>
    </row>
    <row r="30" spans="1:86" s="48" customFormat="1" ht="13.2" x14ac:dyDescent="0.25">
      <c r="A30" s="65" t="s">
        <v>51</v>
      </c>
      <c r="B30" s="67">
        <v>61461.2</v>
      </c>
      <c r="C30" s="67">
        <v>73400</v>
      </c>
      <c r="D30" s="115">
        <v>77400</v>
      </c>
      <c r="E30" s="67"/>
      <c r="F30" s="67"/>
    </row>
    <row r="31" spans="1:86" s="48" customFormat="1" ht="13.2" x14ac:dyDescent="0.25">
      <c r="A31" s="65" t="s">
        <v>60</v>
      </c>
      <c r="B31" s="67">
        <v>15749.01</v>
      </c>
      <c r="C31" s="67">
        <v>19974</v>
      </c>
      <c r="D31" s="115">
        <v>24150</v>
      </c>
      <c r="E31" s="67"/>
      <c r="F31" s="67"/>
    </row>
    <row r="32" spans="1:86" s="93" customFormat="1" ht="13.2" x14ac:dyDescent="0.25">
      <c r="A32" s="90" t="s">
        <v>33</v>
      </c>
      <c r="B32" s="91">
        <f>B33</f>
        <v>931.99</v>
      </c>
      <c r="C32" s="91">
        <f>C33</f>
        <v>2600</v>
      </c>
      <c r="D32" s="91">
        <v>1100</v>
      </c>
      <c r="E32" s="91">
        <v>1100</v>
      </c>
      <c r="F32" s="91">
        <v>1100</v>
      </c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8"/>
      <c r="CG32" s="128"/>
      <c r="CH32" s="128"/>
    </row>
    <row r="33" spans="1:86" s="48" customFormat="1" ht="13.2" x14ac:dyDescent="0.25">
      <c r="A33" s="65" t="s">
        <v>66</v>
      </c>
      <c r="B33" s="67">
        <v>931.99</v>
      </c>
      <c r="C33" s="67">
        <v>2600</v>
      </c>
      <c r="D33" s="115">
        <v>1100</v>
      </c>
      <c r="E33" s="67"/>
      <c r="F33" s="67"/>
    </row>
    <row r="34" spans="1:86" s="70" customFormat="1" ht="13.2" x14ac:dyDescent="0.25">
      <c r="A34" s="45" t="s">
        <v>34</v>
      </c>
      <c r="B34" s="69">
        <f>B35+B37+B40</f>
        <v>36742.61</v>
      </c>
      <c r="C34" s="69">
        <f>C35+C37+C40</f>
        <v>81820</v>
      </c>
      <c r="D34" s="69">
        <v>67750</v>
      </c>
      <c r="E34" s="69">
        <f t="shared" ref="E34:F34" si="6">E35+E37+E40</f>
        <v>64950</v>
      </c>
      <c r="F34" s="69">
        <f t="shared" si="6"/>
        <v>64950</v>
      </c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8"/>
      <c r="CG34" s="128"/>
      <c r="CH34" s="128"/>
    </row>
    <row r="35" spans="1:86" s="92" customFormat="1" ht="26.4" x14ac:dyDescent="0.25">
      <c r="A35" s="90" t="s">
        <v>35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</row>
    <row r="36" spans="1:86" s="48" customFormat="1" ht="26.4" x14ac:dyDescent="0.25">
      <c r="A36" s="65" t="s">
        <v>35</v>
      </c>
      <c r="B36" s="67">
        <v>0</v>
      </c>
      <c r="C36" s="67">
        <v>0</v>
      </c>
      <c r="D36" s="115">
        <v>0</v>
      </c>
      <c r="E36" s="67">
        <v>0</v>
      </c>
      <c r="F36" s="67">
        <v>0</v>
      </c>
    </row>
    <row r="37" spans="1:86" s="92" customFormat="1" ht="26.4" x14ac:dyDescent="0.25">
      <c r="A37" s="90" t="s">
        <v>36</v>
      </c>
      <c r="B37" s="91">
        <f>B38+B39</f>
        <v>33800</v>
      </c>
      <c r="C37" s="91">
        <f>C38+C39</f>
        <v>78820</v>
      </c>
      <c r="D37" s="91">
        <v>54950</v>
      </c>
      <c r="E37" s="91">
        <v>54950</v>
      </c>
      <c r="F37" s="91">
        <v>54950</v>
      </c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</row>
    <row r="38" spans="1:86" s="48" customFormat="1" ht="13.2" x14ac:dyDescent="0.25">
      <c r="A38" s="65" t="s">
        <v>53</v>
      </c>
      <c r="B38" s="67">
        <v>0</v>
      </c>
      <c r="C38" s="67">
        <v>2000</v>
      </c>
      <c r="D38" s="115">
        <v>5000</v>
      </c>
      <c r="E38" s="67"/>
      <c r="F38" s="67"/>
    </row>
    <row r="39" spans="1:86" s="48" customFormat="1" ht="13.2" x14ac:dyDescent="0.25">
      <c r="A39" s="65" t="s">
        <v>54</v>
      </c>
      <c r="B39" s="67">
        <v>33800</v>
      </c>
      <c r="C39" s="67">
        <v>76820</v>
      </c>
      <c r="D39" s="115">
        <v>49950</v>
      </c>
      <c r="E39" s="67"/>
      <c r="F39" s="67"/>
    </row>
    <row r="40" spans="1:86" s="92" customFormat="1" ht="26.4" x14ac:dyDescent="0.25">
      <c r="A40" s="90" t="s">
        <v>37</v>
      </c>
      <c r="B40" s="91">
        <f>B41</f>
        <v>2942.61</v>
      </c>
      <c r="C40" s="91">
        <f>C41</f>
        <v>3000</v>
      </c>
      <c r="D40" s="91">
        <f t="shared" ref="D40" si="7">D41</f>
        <v>12800</v>
      </c>
      <c r="E40" s="91">
        <v>10000</v>
      </c>
      <c r="F40" s="91">
        <v>10000</v>
      </c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</row>
    <row r="41" spans="1:86" s="48" customFormat="1" ht="13.2" x14ac:dyDescent="0.25">
      <c r="A41" s="65" t="s">
        <v>68</v>
      </c>
      <c r="B41" s="67">
        <v>2942.61</v>
      </c>
      <c r="C41" s="67">
        <v>3000</v>
      </c>
      <c r="D41" s="115">
        <v>12800</v>
      </c>
      <c r="E41" s="67"/>
      <c r="F41" s="67"/>
    </row>
    <row r="42" spans="1:86" s="103" customFormat="1" ht="13.2" x14ac:dyDescent="0.25">
      <c r="A42" s="101" t="s">
        <v>38</v>
      </c>
      <c r="B42" s="102">
        <f>B34+B22</f>
        <v>1114567.08</v>
      </c>
      <c r="C42" s="102">
        <f>C34+C22</f>
        <v>1396597</v>
      </c>
      <c r="D42" s="163">
        <f>D34+D22</f>
        <v>1627353</v>
      </c>
      <c r="E42" s="102">
        <f>E34+E22</f>
        <v>1664553</v>
      </c>
      <c r="F42" s="102">
        <f>F34+F22</f>
        <v>1664553</v>
      </c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</row>
  </sheetData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F11"/>
  <sheetViews>
    <sheetView workbookViewId="0">
      <selection activeCell="E33" sqref="E33"/>
    </sheetView>
  </sheetViews>
  <sheetFormatPr defaultRowHeight="12.6" x14ac:dyDescent="0.2"/>
  <cols>
    <col min="1" max="1" width="48.33203125" style="52" customWidth="1"/>
    <col min="2" max="2" width="21.44140625" style="52" customWidth="1"/>
    <col min="3" max="3" width="20.44140625" style="66" customWidth="1"/>
    <col min="4" max="4" width="22" style="66" customWidth="1"/>
    <col min="5" max="6" width="22.33203125" style="66" customWidth="1"/>
    <col min="7" max="250" width="9.109375" style="52"/>
    <col min="251" max="251" width="48.33203125" style="52" customWidth="1"/>
    <col min="252" max="252" width="29.44140625" style="52" customWidth="1"/>
    <col min="253" max="253" width="23.5546875" style="52" customWidth="1"/>
    <col min="254" max="254" width="14.6640625" style="52" customWidth="1"/>
    <col min="255" max="255" width="23.5546875" style="52" customWidth="1"/>
    <col min="256" max="256" width="22" style="52" customWidth="1"/>
    <col min="257" max="257" width="27.5546875" style="52" customWidth="1"/>
    <col min="258" max="258" width="22" style="52" customWidth="1"/>
    <col min="259" max="259" width="27.5546875" style="52" customWidth="1"/>
    <col min="260" max="260" width="22.88671875" style="52" customWidth="1"/>
    <col min="261" max="506" width="9.109375" style="52"/>
    <col min="507" max="507" width="48.33203125" style="52" customWidth="1"/>
    <col min="508" max="508" width="29.44140625" style="52" customWidth="1"/>
    <col min="509" max="509" width="23.5546875" style="52" customWidth="1"/>
    <col min="510" max="510" width="14.6640625" style="52" customWidth="1"/>
    <col min="511" max="511" width="23.5546875" style="52" customWidth="1"/>
    <col min="512" max="512" width="22" style="52" customWidth="1"/>
    <col min="513" max="513" width="27.5546875" style="52" customWidth="1"/>
    <col min="514" max="514" width="22" style="52" customWidth="1"/>
    <col min="515" max="515" width="27.5546875" style="52" customWidth="1"/>
    <col min="516" max="516" width="22.88671875" style="52" customWidth="1"/>
    <col min="517" max="762" width="9.109375" style="52"/>
    <col min="763" max="763" width="48.33203125" style="52" customWidth="1"/>
    <col min="764" max="764" width="29.44140625" style="52" customWidth="1"/>
    <col min="765" max="765" width="23.5546875" style="52" customWidth="1"/>
    <col min="766" max="766" width="14.6640625" style="52" customWidth="1"/>
    <col min="767" max="767" width="23.5546875" style="52" customWidth="1"/>
    <col min="768" max="768" width="22" style="52" customWidth="1"/>
    <col min="769" max="769" width="27.5546875" style="52" customWidth="1"/>
    <col min="770" max="770" width="22" style="52" customWidth="1"/>
    <col min="771" max="771" width="27.5546875" style="52" customWidth="1"/>
    <col min="772" max="772" width="22.88671875" style="52" customWidth="1"/>
    <col min="773" max="1018" width="9.109375" style="52"/>
    <col min="1019" max="1019" width="48.33203125" style="52" customWidth="1"/>
    <col min="1020" max="1020" width="29.44140625" style="52" customWidth="1"/>
    <col min="1021" max="1021" width="23.5546875" style="52" customWidth="1"/>
    <col min="1022" max="1022" width="14.6640625" style="52" customWidth="1"/>
    <col min="1023" max="1023" width="23.5546875" style="52" customWidth="1"/>
    <col min="1024" max="1024" width="22" style="52" customWidth="1"/>
    <col min="1025" max="1025" width="27.5546875" style="52" customWidth="1"/>
    <col min="1026" max="1026" width="22" style="52" customWidth="1"/>
    <col min="1027" max="1027" width="27.5546875" style="52" customWidth="1"/>
    <col min="1028" max="1028" width="22.88671875" style="52" customWidth="1"/>
    <col min="1029" max="1274" width="9.109375" style="52"/>
    <col min="1275" max="1275" width="48.33203125" style="52" customWidth="1"/>
    <col min="1276" max="1276" width="29.44140625" style="52" customWidth="1"/>
    <col min="1277" max="1277" width="23.5546875" style="52" customWidth="1"/>
    <col min="1278" max="1278" width="14.6640625" style="52" customWidth="1"/>
    <col min="1279" max="1279" width="23.5546875" style="52" customWidth="1"/>
    <col min="1280" max="1280" width="22" style="52" customWidth="1"/>
    <col min="1281" max="1281" width="27.5546875" style="52" customWidth="1"/>
    <col min="1282" max="1282" width="22" style="52" customWidth="1"/>
    <col min="1283" max="1283" width="27.5546875" style="52" customWidth="1"/>
    <col min="1284" max="1284" width="22.88671875" style="52" customWidth="1"/>
    <col min="1285" max="1530" width="9.109375" style="52"/>
    <col min="1531" max="1531" width="48.33203125" style="52" customWidth="1"/>
    <col min="1532" max="1532" width="29.44140625" style="52" customWidth="1"/>
    <col min="1533" max="1533" width="23.5546875" style="52" customWidth="1"/>
    <col min="1534" max="1534" width="14.6640625" style="52" customWidth="1"/>
    <col min="1535" max="1535" width="23.5546875" style="52" customWidth="1"/>
    <col min="1536" max="1536" width="22" style="52" customWidth="1"/>
    <col min="1537" max="1537" width="27.5546875" style="52" customWidth="1"/>
    <col min="1538" max="1538" width="22" style="52" customWidth="1"/>
    <col min="1539" max="1539" width="27.5546875" style="52" customWidth="1"/>
    <col min="1540" max="1540" width="22.88671875" style="52" customWidth="1"/>
    <col min="1541" max="1786" width="9.109375" style="52"/>
    <col min="1787" max="1787" width="48.33203125" style="52" customWidth="1"/>
    <col min="1788" max="1788" width="29.44140625" style="52" customWidth="1"/>
    <col min="1789" max="1789" width="23.5546875" style="52" customWidth="1"/>
    <col min="1790" max="1790" width="14.6640625" style="52" customWidth="1"/>
    <col min="1791" max="1791" width="23.5546875" style="52" customWidth="1"/>
    <col min="1792" max="1792" width="22" style="52" customWidth="1"/>
    <col min="1793" max="1793" width="27.5546875" style="52" customWidth="1"/>
    <col min="1794" max="1794" width="22" style="52" customWidth="1"/>
    <col min="1795" max="1795" width="27.5546875" style="52" customWidth="1"/>
    <col min="1796" max="1796" width="22.88671875" style="52" customWidth="1"/>
    <col min="1797" max="2042" width="9.109375" style="52"/>
    <col min="2043" max="2043" width="48.33203125" style="52" customWidth="1"/>
    <col min="2044" max="2044" width="29.44140625" style="52" customWidth="1"/>
    <col min="2045" max="2045" width="23.5546875" style="52" customWidth="1"/>
    <col min="2046" max="2046" width="14.6640625" style="52" customWidth="1"/>
    <col min="2047" max="2047" width="23.5546875" style="52" customWidth="1"/>
    <col min="2048" max="2048" width="22" style="52" customWidth="1"/>
    <col min="2049" max="2049" width="27.5546875" style="52" customWidth="1"/>
    <col min="2050" max="2050" width="22" style="52" customWidth="1"/>
    <col min="2051" max="2051" width="27.5546875" style="52" customWidth="1"/>
    <col min="2052" max="2052" width="22.88671875" style="52" customWidth="1"/>
    <col min="2053" max="2298" width="9.109375" style="52"/>
    <col min="2299" max="2299" width="48.33203125" style="52" customWidth="1"/>
    <col min="2300" max="2300" width="29.44140625" style="52" customWidth="1"/>
    <col min="2301" max="2301" width="23.5546875" style="52" customWidth="1"/>
    <col min="2302" max="2302" width="14.6640625" style="52" customWidth="1"/>
    <col min="2303" max="2303" width="23.5546875" style="52" customWidth="1"/>
    <col min="2304" max="2304" width="22" style="52" customWidth="1"/>
    <col min="2305" max="2305" width="27.5546875" style="52" customWidth="1"/>
    <col min="2306" max="2306" width="22" style="52" customWidth="1"/>
    <col min="2307" max="2307" width="27.5546875" style="52" customWidth="1"/>
    <col min="2308" max="2308" width="22.88671875" style="52" customWidth="1"/>
    <col min="2309" max="2554" width="9.109375" style="52"/>
    <col min="2555" max="2555" width="48.33203125" style="52" customWidth="1"/>
    <col min="2556" max="2556" width="29.44140625" style="52" customWidth="1"/>
    <col min="2557" max="2557" width="23.5546875" style="52" customWidth="1"/>
    <col min="2558" max="2558" width="14.6640625" style="52" customWidth="1"/>
    <col min="2559" max="2559" width="23.5546875" style="52" customWidth="1"/>
    <col min="2560" max="2560" width="22" style="52" customWidth="1"/>
    <col min="2561" max="2561" width="27.5546875" style="52" customWidth="1"/>
    <col min="2562" max="2562" width="22" style="52" customWidth="1"/>
    <col min="2563" max="2563" width="27.5546875" style="52" customWidth="1"/>
    <col min="2564" max="2564" width="22.88671875" style="52" customWidth="1"/>
    <col min="2565" max="2810" width="9.109375" style="52"/>
    <col min="2811" max="2811" width="48.33203125" style="52" customWidth="1"/>
    <col min="2812" max="2812" width="29.44140625" style="52" customWidth="1"/>
    <col min="2813" max="2813" width="23.5546875" style="52" customWidth="1"/>
    <col min="2814" max="2814" width="14.6640625" style="52" customWidth="1"/>
    <col min="2815" max="2815" width="23.5546875" style="52" customWidth="1"/>
    <col min="2816" max="2816" width="22" style="52" customWidth="1"/>
    <col min="2817" max="2817" width="27.5546875" style="52" customWidth="1"/>
    <col min="2818" max="2818" width="22" style="52" customWidth="1"/>
    <col min="2819" max="2819" width="27.5546875" style="52" customWidth="1"/>
    <col min="2820" max="2820" width="22.88671875" style="52" customWidth="1"/>
    <col min="2821" max="3066" width="9.109375" style="52"/>
    <col min="3067" max="3067" width="48.33203125" style="52" customWidth="1"/>
    <col min="3068" max="3068" width="29.44140625" style="52" customWidth="1"/>
    <col min="3069" max="3069" width="23.5546875" style="52" customWidth="1"/>
    <col min="3070" max="3070" width="14.6640625" style="52" customWidth="1"/>
    <col min="3071" max="3071" width="23.5546875" style="52" customWidth="1"/>
    <col min="3072" max="3072" width="22" style="52" customWidth="1"/>
    <col min="3073" max="3073" width="27.5546875" style="52" customWidth="1"/>
    <col min="3074" max="3074" width="22" style="52" customWidth="1"/>
    <col min="3075" max="3075" width="27.5546875" style="52" customWidth="1"/>
    <col min="3076" max="3076" width="22.88671875" style="52" customWidth="1"/>
    <col min="3077" max="3322" width="9.109375" style="52"/>
    <col min="3323" max="3323" width="48.33203125" style="52" customWidth="1"/>
    <col min="3324" max="3324" width="29.44140625" style="52" customWidth="1"/>
    <col min="3325" max="3325" width="23.5546875" style="52" customWidth="1"/>
    <col min="3326" max="3326" width="14.6640625" style="52" customWidth="1"/>
    <col min="3327" max="3327" width="23.5546875" style="52" customWidth="1"/>
    <col min="3328" max="3328" width="22" style="52" customWidth="1"/>
    <col min="3329" max="3329" width="27.5546875" style="52" customWidth="1"/>
    <col min="3330" max="3330" width="22" style="52" customWidth="1"/>
    <col min="3331" max="3331" width="27.5546875" style="52" customWidth="1"/>
    <col min="3332" max="3332" width="22.88671875" style="52" customWidth="1"/>
    <col min="3333" max="3578" width="9.109375" style="52"/>
    <col min="3579" max="3579" width="48.33203125" style="52" customWidth="1"/>
    <col min="3580" max="3580" width="29.44140625" style="52" customWidth="1"/>
    <col min="3581" max="3581" width="23.5546875" style="52" customWidth="1"/>
    <col min="3582" max="3582" width="14.6640625" style="52" customWidth="1"/>
    <col min="3583" max="3583" width="23.5546875" style="52" customWidth="1"/>
    <col min="3584" max="3584" width="22" style="52" customWidth="1"/>
    <col min="3585" max="3585" width="27.5546875" style="52" customWidth="1"/>
    <col min="3586" max="3586" width="22" style="52" customWidth="1"/>
    <col min="3587" max="3587" width="27.5546875" style="52" customWidth="1"/>
    <col min="3588" max="3588" width="22.88671875" style="52" customWidth="1"/>
    <col min="3589" max="3834" width="9.109375" style="52"/>
    <col min="3835" max="3835" width="48.33203125" style="52" customWidth="1"/>
    <col min="3836" max="3836" width="29.44140625" style="52" customWidth="1"/>
    <col min="3837" max="3837" width="23.5546875" style="52" customWidth="1"/>
    <col min="3838" max="3838" width="14.6640625" style="52" customWidth="1"/>
    <col min="3839" max="3839" width="23.5546875" style="52" customWidth="1"/>
    <col min="3840" max="3840" width="22" style="52" customWidth="1"/>
    <col min="3841" max="3841" width="27.5546875" style="52" customWidth="1"/>
    <col min="3842" max="3842" width="22" style="52" customWidth="1"/>
    <col min="3843" max="3843" width="27.5546875" style="52" customWidth="1"/>
    <col min="3844" max="3844" width="22.88671875" style="52" customWidth="1"/>
    <col min="3845" max="4090" width="9.109375" style="52"/>
    <col min="4091" max="4091" width="48.33203125" style="52" customWidth="1"/>
    <col min="4092" max="4092" width="29.44140625" style="52" customWidth="1"/>
    <col min="4093" max="4093" width="23.5546875" style="52" customWidth="1"/>
    <col min="4094" max="4094" width="14.6640625" style="52" customWidth="1"/>
    <col min="4095" max="4095" width="23.5546875" style="52" customWidth="1"/>
    <col min="4096" max="4096" width="22" style="52" customWidth="1"/>
    <col min="4097" max="4097" width="27.5546875" style="52" customWidth="1"/>
    <col min="4098" max="4098" width="22" style="52" customWidth="1"/>
    <col min="4099" max="4099" width="27.5546875" style="52" customWidth="1"/>
    <col min="4100" max="4100" width="22.88671875" style="52" customWidth="1"/>
    <col min="4101" max="4346" width="9.109375" style="52"/>
    <col min="4347" max="4347" width="48.33203125" style="52" customWidth="1"/>
    <col min="4348" max="4348" width="29.44140625" style="52" customWidth="1"/>
    <col min="4349" max="4349" width="23.5546875" style="52" customWidth="1"/>
    <col min="4350" max="4350" width="14.6640625" style="52" customWidth="1"/>
    <col min="4351" max="4351" width="23.5546875" style="52" customWidth="1"/>
    <col min="4352" max="4352" width="22" style="52" customWidth="1"/>
    <col min="4353" max="4353" width="27.5546875" style="52" customWidth="1"/>
    <col min="4354" max="4354" width="22" style="52" customWidth="1"/>
    <col min="4355" max="4355" width="27.5546875" style="52" customWidth="1"/>
    <col min="4356" max="4356" width="22.88671875" style="52" customWidth="1"/>
    <col min="4357" max="4602" width="9.109375" style="52"/>
    <col min="4603" max="4603" width="48.33203125" style="52" customWidth="1"/>
    <col min="4604" max="4604" width="29.44140625" style="52" customWidth="1"/>
    <col min="4605" max="4605" width="23.5546875" style="52" customWidth="1"/>
    <col min="4606" max="4606" width="14.6640625" style="52" customWidth="1"/>
    <col min="4607" max="4607" width="23.5546875" style="52" customWidth="1"/>
    <col min="4608" max="4608" width="22" style="52" customWidth="1"/>
    <col min="4609" max="4609" width="27.5546875" style="52" customWidth="1"/>
    <col min="4610" max="4610" width="22" style="52" customWidth="1"/>
    <col min="4611" max="4611" width="27.5546875" style="52" customWidth="1"/>
    <col min="4612" max="4612" width="22.88671875" style="52" customWidth="1"/>
    <col min="4613" max="4858" width="9.109375" style="52"/>
    <col min="4859" max="4859" width="48.33203125" style="52" customWidth="1"/>
    <col min="4860" max="4860" width="29.44140625" style="52" customWidth="1"/>
    <col min="4861" max="4861" width="23.5546875" style="52" customWidth="1"/>
    <col min="4862" max="4862" width="14.6640625" style="52" customWidth="1"/>
    <col min="4863" max="4863" width="23.5546875" style="52" customWidth="1"/>
    <col min="4864" max="4864" width="22" style="52" customWidth="1"/>
    <col min="4865" max="4865" width="27.5546875" style="52" customWidth="1"/>
    <col min="4866" max="4866" width="22" style="52" customWidth="1"/>
    <col min="4867" max="4867" width="27.5546875" style="52" customWidth="1"/>
    <col min="4868" max="4868" width="22.88671875" style="52" customWidth="1"/>
    <col min="4869" max="5114" width="9.109375" style="52"/>
    <col min="5115" max="5115" width="48.33203125" style="52" customWidth="1"/>
    <col min="5116" max="5116" width="29.44140625" style="52" customWidth="1"/>
    <col min="5117" max="5117" width="23.5546875" style="52" customWidth="1"/>
    <col min="5118" max="5118" width="14.6640625" style="52" customWidth="1"/>
    <col min="5119" max="5119" width="23.5546875" style="52" customWidth="1"/>
    <col min="5120" max="5120" width="22" style="52" customWidth="1"/>
    <col min="5121" max="5121" width="27.5546875" style="52" customWidth="1"/>
    <col min="5122" max="5122" width="22" style="52" customWidth="1"/>
    <col min="5123" max="5123" width="27.5546875" style="52" customWidth="1"/>
    <col min="5124" max="5124" width="22.88671875" style="52" customWidth="1"/>
    <col min="5125" max="5370" width="9.109375" style="52"/>
    <col min="5371" max="5371" width="48.33203125" style="52" customWidth="1"/>
    <col min="5372" max="5372" width="29.44140625" style="52" customWidth="1"/>
    <col min="5373" max="5373" width="23.5546875" style="52" customWidth="1"/>
    <col min="5374" max="5374" width="14.6640625" style="52" customWidth="1"/>
    <col min="5375" max="5375" width="23.5546875" style="52" customWidth="1"/>
    <col min="5376" max="5376" width="22" style="52" customWidth="1"/>
    <col min="5377" max="5377" width="27.5546875" style="52" customWidth="1"/>
    <col min="5378" max="5378" width="22" style="52" customWidth="1"/>
    <col min="5379" max="5379" width="27.5546875" style="52" customWidth="1"/>
    <col min="5380" max="5380" width="22.88671875" style="52" customWidth="1"/>
    <col min="5381" max="5626" width="9.109375" style="52"/>
    <col min="5627" max="5627" width="48.33203125" style="52" customWidth="1"/>
    <col min="5628" max="5628" width="29.44140625" style="52" customWidth="1"/>
    <col min="5629" max="5629" width="23.5546875" style="52" customWidth="1"/>
    <col min="5630" max="5630" width="14.6640625" style="52" customWidth="1"/>
    <col min="5631" max="5631" width="23.5546875" style="52" customWidth="1"/>
    <col min="5632" max="5632" width="22" style="52" customWidth="1"/>
    <col min="5633" max="5633" width="27.5546875" style="52" customWidth="1"/>
    <col min="5634" max="5634" width="22" style="52" customWidth="1"/>
    <col min="5635" max="5635" width="27.5546875" style="52" customWidth="1"/>
    <col min="5636" max="5636" width="22.88671875" style="52" customWidth="1"/>
    <col min="5637" max="5882" width="9.109375" style="52"/>
    <col min="5883" max="5883" width="48.33203125" style="52" customWidth="1"/>
    <col min="5884" max="5884" width="29.44140625" style="52" customWidth="1"/>
    <col min="5885" max="5885" width="23.5546875" style="52" customWidth="1"/>
    <col min="5886" max="5886" width="14.6640625" style="52" customWidth="1"/>
    <col min="5887" max="5887" width="23.5546875" style="52" customWidth="1"/>
    <col min="5888" max="5888" width="22" style="52" customWidth="1"/>
    <col min="5889" max="5889" width="27.5546875" style="52" customWidth="1"/>
    <col min="5890" max="5890" width="22" style="52" customWidth="1"/>
    <col min="5891" max="5891" width="27.5546875" style="52" customWidth="1"/>
    <col min="5892" max="5892" width="22.88671875" style="52" customWidth="1"/>
    <col min="5893" max="6138" width="9.109375" style="52"/>
    <col min="6139" max="6139" width="48.33203125" style="52" customWidth="1"/>
    <col min="6140" max="6140" width="29.44140625" style="52" customWidth="1"/>
    <col min="6141" max="6141" width="23.5546875" style="52" customWidth="1"/>
    <col min="6142" max="6142" width="14.6640625" style="52" customWidth="1"/>
    <col min="6143" max="6143" width="23.5546875" style="52" customWidth="1"/>
    <col min="6144" max="6144" width="22" style="52" customWidth="1"/>
    <col min="6145" max="6145" width="27.5546875" style="52" customWidth="1"/>
    <col min="6146" max="6146" width="22" style="52" customWidth="1"/>
    <col min="6147" max="6147" width="27.5546875" style="52" customWidth="1"/>
    <col min="6148" max="6148" width="22.88671875" style="52" customWidth="1"/>
    <col min="6149" max="6394" width="9.109375" style="52"/>
    <col min="6395" max="6395" width="48.33203125" style="52" customWidth="1"/>
    <col min="6396" max="6396" width="29.44140625" style="52" customWidth="1"/>
    <col min="6397" max="6397" width="23.5546875" style="52" customWidth="1"/>
    <col min="6398" max="6398" width="14.6640625" style="52" customWidth="1"/>
    <col min="6399" max="6399" width="23.5546875" style="52" customWidth="1"/>
    <col min="6400" max="6400" width="22" style="52" customWidth="1"/>
    <col min="6401" max="6401" width="27.5546875" style="52" customWidth="1"/>
    <col min="6402" max="6402" width="22" style="52" customWidth="1"/>
    <col min="6403" max="6403" width="27.5546875" style="52" customWidth="1"/>
    <col min="6404" max="6404" width="22.88671875" style="52" customWidth="1"/>
    <col min="6405" max="6650" width="9.109375" style="52"/>
    <col min="6651" max="6651" width="48.33203125" style="52" customWidth="1"/>
    <col min="6652" max="6652" width="29.44140625" style="52" customWidth="1"/>
    <col min="6653" max="6653" width="23.5546875" style="52" customWidth="1"/>
    <col min="6654" max="6654" width="14.6640625" style="52" customWidth="1"/>
    <col min="6655" max="6655" width="23.5546875" style="52" customWidth="1"/>
    <col min="6656" max="6656" width="22" style="52" customWidth="1"/>
    <col min="6657" max="6657" width="27.5546875" style="52" customWidth="1"/>
    <col min="6658" max="6658" width="22" style="52" customWidth="1"/>
    <col min="6659" max="6659" width="27.5546875" style="52" customWidth="1"/>
    <col min="6660" max="6660" width="22.88671875" style="52" customWidth="1"/>
    <col min="6661" max="6906" width="9.109375" style="52"/>
    <col min="6907" max="6907" width="48.33203125" style="52" customWidth="1"/>
    <col min="6908" max="6908" width="29.44140625" style="52" customWidth="1"/>
    <col min="6909" max="6909" width="23.5546875" style="52" customWidth="1"/>
    <col min="6910" max="6910" width="14.6640625" style="52" customWidth="1"/>
    <col min="6911" max="6911" width="23.5546875" style="52" customWidth="1"/>
    <col min="6912" max="6912" width="22" style="52" customWidth="1"/>
    <col min="6913" max="6913" width="27.5546875" style="52" customWidth="1"/>
    <col min="6914" max="6914" width="22" style="52" customWidth="1"/>
    <col min="6915" max="6915" width="27.5546875" style="52" customWidth="1"/>
    <col min="6916" max="6916" width="22.88671875" style="52" customWidth="1"/>
    <col min="6917" max="7162" width="9.109375" style="52"/>
    <col min="7163" max="7163" width="48.33203125" style="52" customWidth="1"/>
    <col min="7164" max="7164" width="29.44140625" style="52" customWidth="1"/>
    <col min="7165" max="7165" width="23.5546875" style="52" customWidth="1"/>
    <col min="7166" max="7166" width="14.6640625" style="52" customWidth="1"/>
    <col min="7167" max="7167" width="23.5546875" style="52" customWidth="1"/>
    <col min="7168" max="7168" width="22" style="52" customWidth="1"/>
    <col min="7169" max="7169" width="27.5546875" style="52" customWidth="1"/>
    <col min="7170" max="7170" width="22" style="52" customWidth="1"/>
    <col min="7171" max="7171" width="27.5546875" style="52" customWidth="1"/>
    <col min="7172" max="7172" width="22.88671875" style="52" customWidth="1"/>
    <col min="7173" max="7418" width="9.109375" style="52"/>
    <col min="7419" max="7419" width="48.33203125" style="52" customWidth="1"/>
    <col min="7420" max="7420" width="29.44140625" style="52" customWidth="1"/>
    <col min="7421" max="7421" width="23.5546875" style="52" customWidth="1"/>
    <col min="7422" max="7422" width="14.6640625" style="52" customWidth="1"/>
    <col min="7423" max="7423" width="23.5546875" style="52" customWidth="1"/>
    <col min="7424" max="7424" width="22" style="52" customWidth="1"/>
    <col min="7425" max="7425" width="27.5546875" style="52" customWidth="1"/>
    <col min="7426" max="7426" width="22" style="52" customWidth="1"/>
    <col min="7427" max="7427" width="27.5546875" style="52" customWidth="1"/>
    <col min="7428" max="7428" width="22.88671875" style="52" customWidth="1"/>
    <col min="7429" max="7674" width="9.109375" style="52"/>
    <col min="7675" max="7675" width="48.33203125" style="52" customWidth="1"/>
    <col min="7676" max="7676" width="29.44140625" style="52" customWidth="1"/>
    <col min="7677" max="7677" width="23.5546875" style="52" customWidth="1"/>
    <col min="7678" max="7678" width="14.6640625" style="52" customWidth="1"/>
    <col min="7679" max="7679" width="23.5546875" style="52" customWidth="1"/>
    <col min="7680" max="7680" width="22" style="52" customWidth="1"/>
    <col min="7681" max="7681" width="27.5546875" style="52" customWidth="1"/>
    <col min="7682" max="7682" width="22" style="52" customWidth="1"/>
    <col min="7683" max="7683" width="27.5546875" style="52" customWidth="1"/>
    <col min="7684" max="7684" width="22.88671875" style="52" customWidth="1"/>
    <col min="7685" max="7930" width="9.109375" style="52"/>
    <col min="7931" max="7931" width="48.33203125" style="52" customWidth="1"/>
    <col min="7932" max="7932" width="29.44140625" style="52" customWidth="1"/>
    <col min="7933" max="7933" width="23.5546875" style="52" customWidth="1"/>
    <col min="7934" max="7934" width="14.6640625" style="52" customWidth="1"/>
    <col min="7935" max="7935" width="23.5546875" style="52" customWidth="1"/>
    <col min="7936" max="7936" width="22" style="52" customWidth="1"/>
    <col min="7937" max="7937" width="27.5546875" style="52" customWidth="1"/>
    <col min="7938" max="7938" width="22" style="52" customWidth="1"/>
    <col min="7939" max="7939" width="27.5546875" style="52" customWidth="1"/>
    <col min="7940" max="7940" width="22.88671875" style="52" customWidth="1"/>
    <col min="7941" max="8186" width="9.109375" style="52"/>
    <col min="8187" max="8187" width="48.33203125" style="52" customWidth="1"/>
    <col min="8188" max="8188" width="29.44140625" style="52" customWidth="1"/>
    <col min="8189" max="8189" width="23.5546875" style="52" customWidth="1"/>
    <col min="8190" max="8190" width="14.6640625" style="52" customWidth="1"/>
    <col min="8191" max="8191" width="23.5546875" style="52" customWidth="1"/>
    <col min="8192" max="8192" width="22" style="52" customWidth="1"/>
    <col min="8193" max="8193" width="27.5546875" style="52" customWidth="1"/>
    <col min="8194" max="8194" width="22" style="52" customWidth="1"/>
    <col min="8195" max="8195" width="27.5546875" style="52" customWidth="1"/>
    <col min="8196" max="8196" width="22.88671875" style="52" customWidth="1"/>
    <col min="8197" max="8442" width="9.109375" style="52"/>
    <col min="8443" max="8443" width="48.33203125" style="52" customWidth="1"/>
    <col min="8444" max="8444" width="29.44140625" style="52" customWidth="1"/>
    <col min="8445" max="8445" width="23.5546875" style="52" customWidth="1"/>
    <col min="8446" max="8446" width="14.6640625" style="52" customWidth="1"/>
    <col min="8447" max="8447" width="23.5546875" style="52" customWidth="1"/>
    <col min="8448" max="8448" width="22" style="52" customWidth="1"/>
    <col min="8449" max="8449" width="27.5546875" style="52" customWidth="1"/>
    <col min="8450" max="8450" width="22" style="52" customWidth="1"/>
    <col min="8451" max="8451" width="27.5546875" style="52" customWidth="1"/>
    <col min="8452" max="8452" width="22.88671875" style="52" customWidth="1"/>
    <col min="8453" max="8698" width="9.109375" style="52"/>
    <col min="8699" max="8699" width="48.33203125" style="52" customWidth="1"/>
    <col min="8700" max="8700" width="29.44140625" style="52" customWidth="1"/>
    <col min="8701" max="8701" width="23.5546875" style="52" customWidth="1"/>
    <col min="8702" max="8702" width="14.6640625" style="52" customWidth="1"/>
    <col min="8703" max="8703" width="23.5546875" style="52" customWidth="1"/>
    <col min="8704" max="8704" width="22" style="52" customWidth="1"/>
    <col min="8705" max="8705" width="27.5546875" style="52" customWidth="1"/>
    <col min="8706" max="8706" width="22" style="52" customWidth="1"/>
    <col min="8707" max="8707" width="27.5546875" style="52" customWidth="1"/>
    <col min="8708" max="8708" width="22.88671875" style="52" customWidth="1"/>
    <col min="8709" max="8954" width="9.109375" style="52"/>
    <col min="8955" max="8955" width="48.33203125" style="52" customWidth="1"/>
    <col min="8956" max="8956" width="29.44140625" style="52" customWidth="1"/>
    <col min="8957" max="8957" width="23.5546875" style="52" customWidth="1"/>
    <col min="8958" max="8958" width="14.6640625" style="52" customWidth="1"/>
    <col min="8959" max="8959" width="23.5546875" style="52" customWidth="1"/>
    <col min="8960" max="8960" width="22" style="52" customWidth="1"/>
    <col min="8961" max="8961" width="27.5546875" style="52" customWidth="1"/>
    <col min="8962" max="8962" width="22" style="52" customWidth="1"/>
    <col min="8963" max="8963" width="27.5546875" style="52" customWidth="1"/>
    <col min="8964" max="8964" width="22.88671875" style="52" customWidth="1"/>
    <col min="8965" max="9210" width="9.109375" style="52"/>
    <col min="9211" max="9211" width="48.33203125" style="52" customWidth="1"/>
    <col min="9212" max="9212" width="29.44140625" style="52" customWidth="1"/>
    <col min="9213" max="9213" width="23.5546875" style="52" customWidth="1"/>
    <col min="9214" max="9214" width="14.6640625" style="52" customWidth="1"/>
    <col min="9215" max="9215" width="23.5546875" style="52" customWidth="1"/>
    <col min="9216" max="9216" width="22" style="52" customWidth="1"/>
    <col min="9217" max="9217" width="27.5546875" style="52" customWidth="1"/>
    <col min="9218" max="9218" width="22" style="52" customWidth="1"/>
    <col min="9219" max="9219" width="27.5546875" style="52" customWidth="1"/>
    <col min="9220" max="9220" width="22.88671875" style="52" customWidth="1"/>
    <col min="9221" max="9466" width="9.109375" style="52"/>
    <col min="9467" max="9467" width="48.33203125" style="52" customWidth="1"/>
    <col min="9468" max="9468" width="29.44140625" style="52" customWidth="1"/>
    <col min="9469" max="9469" width="23.5546875" style="52" customWidth="1"/>
    <col min="9470" max="9470" width="14.6640625" style="52" customWidth="1"/>
    <col min="9471" max="9471" width="23.5546875" style="52" customWidth="1"/>
    <col min="9472" max="9472" width="22" style="52" customWidth="1"/>
    <col min="9473" max="9473" width="27.5546875" style="52" customWidth="1"/>
    <col min="9474" max="9474" width="22" style="52" customWidth="1"/>
    <col min="9475" max="9475" width="27.5546875" style="52" customWidth="1"/>
    <col min="9476" max="9476" width="22.88671875" style="52" customWidth="1"/>
    <col min="9477" max="9722" width="9.109375" style="52"/>
    <col min="9723" max="9723" width="48.33203125" style="52" customWidth="1"/>
    <col min="9724" max="9724" width="29.44140625" style="52" customWidth="1"/>
    <col min="9725" max="9725" width="23.5546875" style="52" customWidth="1"/>
    <col min="9726" max="9726" width="14.6640625" style="52" customWidth="1"/>
    <col min="9727" max="9727" width="23.5546875" style="52" customWidth="1"/>
    <col min="9728" max="9728" width="22" style="52" customWidth="1"/>
    <col min="9729" max="9729" width="27.5546875" style="52" customWidth="1"/>
    <col min="9730" max="9730" width="22" style="52" customWidth="1"/>
    <col min="9731" max="9731" width="27.5546875" style="52" customWidth="1"/>
    <col min="9732" max="9732" width="22.88671875" style="52" customWidth="1"/>
    <col min="9733" max="9978" width="9.109375" style="52"/>
    <col min="9979" max="9979" width="48.33203125" style="52" customWidth="1"/>
    <col min="9980" max="9980" width="29.44140625" style="52" customWidth="1"/>
    <col min="9981" max="9981" width="23.5546875" style="52" customWidth="1"/>
    <col min="9982" max="9982" width="14.6640625" style="52" customWidth="1"/>
    <col min="9983" max="9983" width="23.5546875" style="52" customWidth="1"/>
    <col min="9984" max="9984" width="22" style="52" customWidth="1"/>
    <col min="9985" max="9985" width="27.5546875" style="52" customWidth="1"/>
    <col min="9986" max="9986" width="22" style="52" customWidth="1"/>
    <col min="9987" max="9987" width="27.5546875" style="52" customWidth="1"/>
    <col min="9988" max="9988" width="22.88671875" style="52" customWidth="1"/>
    <col min="9989" max="10234" width="9.109375" style="52"/>
    <col min="10235" max="10235" width="48.33203125" style="52" customWidth="1"/>
    <col min="10236" max="10236" width="29.44140625" style="52" customWidth="1"/>
    <col min="10237" max="10237" width="23.5546875" style="52" customWidth="1"/>
    <col min="10238" max="10238" width="14.6640625" style="52" customWidth="1"/>
    <col min="10239" max="10239" width="23.5546875" style="52" customWidth="1"/>
    <col min="10240" max="10240" width="22" style="52" customWidth="1"/>
    <col min="10241" max="10241" width="27.5546875" style="52" customWidth="1"/>
    <col min="10242" max="10242" width="22" style="52" customWidth="1"/>
    <col min="10243" max="10243" width="27.5546875" style="52" customWidth="1"/>
    <col min="10244" max="10244" width="22.88671875" style="52" customWidth="1"/>
    <col min="10245" max="10490" width="9.109375" style="52"/>
    <col min="10491" max="10491" width="48.33203125" style="52" customWidth="1"/>
    <col min="10492" max="10492" width="29.44140625" style="52" customWidth="1"/>
    <col min="10493" max="10493" width="23.5546875" style="52" customWidth="1"/>
    <col min="10494" max="10494" width="14.6640625" style="52" customWidth="1"/>
    <col min="10495" max="10495" width="23.5546875" style="52" customWidth="1"/>
    <col min="10496" max="10496" width="22" style="52" customWidth="1"/>
    <col min="10497" max="10497" width="27.5546875" style="52" customWidth="1"/>
    <col min="10498" max="10498" width="22" style="52" customWidth="1"/>
    <col min="10499" max="10499" width="27.5546875" style="52" customWidth="1"/>
    <col min="10500" max="10500" width="22.88671875" style="52" customWidth="1"/>
    <col min="10501" max="10746" width="9.109375" style="52"/>
    <col min="10747" max="10747" width="48.33203125" style="52" customWidth="1"/>
    <col min="10748" max="10748" width="29.44140625" style="52" customWidth="1"/>
    <col min="10749" max="10749" width="23.5546875" style="52" customWidth="1"/>
    <col min="10750" max="10750" width="14.6640625" style="52" customWidth="1"/>
    <col min="10751" max="10751" width="23.5546875" style="52" customWidth="1"/>
    <col min="10752" max="10752" width="22" style="52" customWidth="1"/>
    <col min="10753" max="10753" width="27.5546875" style="52" customWidth="1"/>
    <col min="10754" max="10754" width="22" style="52" customWidth="1"/>
    <col min="10755" max="10755" width="27.5546875" style="52" customWidth="1"/>
    <col min="10756" max="10756" width="22.88671875" style="52" customWidth="1"/>
    <col min="10757" max="11002" width="9.109375" style="52"/>
    <col min="11003" max="11003" width="48.33203125" style="52" customWidth="1"/>
    <col min="11004" max="11004" width="29.44140625" style="52" customWidth="1"/>
    <col min="11005" max="11005" width="23.5546875" style="52" customWidth="1"/>
    <col min="11006" max="11006" width="14.6640625" style="52" customWidth="1"/>
    <col min="11007" max="11007" width="23.5546875" style="52" customWidth="1"/>
    <col min="11008" max="11008" width="22" style="52" customWidth="1"/>
    <col min="11009" max="11009" width="27.5546875" style="52" customWidth="1"/>
    <col min="11010" max="11010" width="22" style="52" customWidth="1"/>
    <col min="11011" max="11011" width="27.5546875" style="52" customWidth="1"/>
    <col min="11012" max="11012" width="22.88671875" style="52" customWidth="1"/>
    <col min="11013" max="11258" width="9.109375" style="52"/>
    <col min="11259" max="11259" width="48.33203125" style="52" customWidth="1"/>
    <col min="11260" max="11260" width="29.44140625" style="52" customWidth="1"/>
    <col min="11261" max="11261" width="23.5546875" style="52" customWidth="1"/>
    <col min="11262" max="11262" width="14.6640625" style="52" customWidth="1"/>
    <col min="11263" max="11263" width="23.5546875" style="52" customWidth="1"/>
    <col min="11264" max="11264" width="22" style="52" customWidth="1"/>
    <col min="11265" max="11265" width="27.5546875" style="52" customWidth="1"/>
    <col min="11266" max="11266" width="22" style="52" customWidth="1"/>
    <col min="11267" max="11267" width="27.5546875" style="52" customWidth="1"/>
    <col min="11268" max="11268" width="22.88671875" style="52" customWidth="1"/>
    <col min="11269" max="11514" width="9.109375" style="52"/>
    <col min="11515" max="11515" width="48.33203125" style="52" customWidth="1"/>
    <col min="11516" max="11516" width="29.44140625" style="52" customWidth="1"/>
    <col min="11517" max="11517" width="23.5546875" style="52" customWidth="1"/>
    <col min="11518" max="11518" width="14.6640625" style="52" customWidth="1"/>
    <col min="11519" max="11519" width="23.5546875" style="52" customWidth="1"/>
    <col min="11520" max="11520" width="22" style="52" customWidth="1"/>
    <col min="11521" max="11521" width="27.5546875" style="52" customWidth="1"/>
    <col min="11522" max="11522" width="22" style="52" customWidth="1"/>
    <col min="11523" max="11523" width="27.5546875" style="52" customWidth="1"/>
    <col min="11524" max="11524" width="22.88671875" style="52" customWidth="1"/>
    <col min="11525" max="11770" width="9.109375" style="52"/>
    <col min="11771" max="11771" width="48.33203125" style="52" customWidth="1"/>
    <col min="11772" max="11772" width="29.44140625" style="52" customWidth="1"/>
    <col min="11773" max="11773" width="23.5546875" style="52" customWidth="1"/>
    <col min="11774" max="11774" width="14.6640625" style="52" customWidth="1"/>
    <col min="11775" max="11775" width="23.5546875" style="52" customWidth="1"/>
    <col min="11776" max="11776" width="22" style="52" customWidth="1"/>
    <col min="11777" max="11777" width="27.5546875" style="52" customWidth="1"/>
    <col min="11778" max="11778" width="22" style="52" customWidth="1"/>
    <col min="11779" max="11779" width="27.5546875" style="52" customWidth="1"/>
    <col min="11780" max="11780" width="22.88671875" style="52" customWidth="1"/>
    <col min="11781" max="12026" width="9.109375" style="52"/>
    <col min="12027" max="12027" width="48.33203125" style="52" customWidth="1"/>
    <col min="12028" max="12028" width="29.44140625" style="52" customWidth="1"/>
    <col min="12029" max="12029" width="23.5546875" style="52" customWidth="1"/>
    <col min="12030" max="12030" width="14.6640625" style="52" customWidth="1"/>
    <col min="12031" max="12031" width="23.5546875" style="52" customWidth="1"/>
    <col min="12032" max="12032" width="22" style="52" customWidth="1"/>
    <col min="12033" max="12033" width="27.5546875" style="52" customWidth="1"/>
    <col min="12034" max="12034" width="22" style="52" customWidth="1"/>
    <col min="12035" max="12035" width="27.5546875" style="52" customWidth="1"/>
    <col min="12036" max="12036" width="22.88671875" style="52" customWidth="1"/>
    <col min="12037" max="12282" width="9.109375" style="52"/>
    <col min="12283" max="12283" width="48.33203125" style="52" customWidth="1"/>
    <col min="12284" max="12284" width="29.44140625" style="52" customWidth="1"/>
    <col min="12285" max="12285" width="23.5546875" style="52" customWidth="1"/>
    <col min="12286" max="12286" width="14.6640625" style="52" customWidth="1"/>
    <col min="12287" max="12287" width="23.5546875" style="52" customWidth="1"/>
    <col min="12288" max="12288" width="22" style="52" customWidth="1"/>
    <col min="12289" max="12289" width="27.5546875" style="52" customWidth="1"/>
    <col min="12290" max="12290" width="22" style="52" customWidth="1"/>
    <col min="12291" max="12291" width="27.5546875" style="52" customWidth="1"/>
    <col min="12292" max="12292" width="22.88671875" style="52" customWidth="1"/>
    <col min="12293" max="12538" width="9.109375" style="52"/>
    <col min="12539" max="12539" width="48.33203125" style="52" customWidth="1"/>
    <col min="12540" max="12540" width="29.44140625" style="52" customWidth="1"/>
    <col min="12541" max="12541" width="23.5546875" style="52" customWidth="1"/>
    <col min="12542" max="12542" width="14.6640625" style="52" customWidth="1"/>
    <col min="12543" max="12543" width="23.5546875" style="52" customWidth="1"/>
    <col min="12544" max="12544" width="22" style="52" customWidth="1"/>
    <col min="12545" max="12545" width="27.5546875" style="52" customWidth="1"/>
    <col min="12546" max="12546" width="22" style="52" customWidth="1"/>
    <col min="12547" max="12547" width="27.5546875" style="52" customWidth="1"/>
    <col min="12548" max="12548" width="22.88671875" style="52" customWidth="1"/>
    <col min="12549" max="12794" width="9.109375" style="52"/>
    <col min="12795" max="12795" width="48.33203125" style="52" customWidth="1"/>
    <col min="12796" max="12796" width="29.44140625" style="52" customWidth="1"/>
    <col min="12797" max="12797" width="23.5546875" style="52" customWidth="1"/>
    <col min="12798" max="12798" width="14.6640625" style="52" customWidth="1"/>
    <col min="12799" max="12799" width="23.5546875" style="52" customWidth="1"/>
    <col min="12800" max="12800" width="22" style="52" customWidth="1"/>
    <col min="12801" max="12801" width="27.5546875" style="52" customWidth="1"/>
    <col min="12802" max="12802" width="22" style="52" customWidth="1"/>
    <col min="12803" max="12803" width="27.5546875" style="52" customWidth="1"/>
    <col min="12804" max="12804" width="22.88671875" style="52" customWidth="1"/>
    <col min="12805" max="13050" width="9.109375" style="52"/>
    <col min="13051" max="13051" width="48.33203125" style="52" customWidth="1"/>
    <col min="13052" max="13052" width="29.44140625" style="52" customWidth="1"/>
    <col min="13053" max="13053" width="23.5546875" style="52" customWidth="1"/>
    <col min="13054" max="13054" width="14.6640625" style="52" customWidth="1"/>
    <col min="13055" max="13055" width="23.5546875" style="52" customWidth="1"/>
    <col min="13056" max="13056" width="22" style="52" customWidth="1"/>
    <col min="13057" max="13057" width="27.5546875" style="52" customWidth="1"/>
    <col min="13058" max="13058" width="22" style="52" customWidth="1"/>
    <col min="13059" max="13059" width="27.5546875" style="52" customWidth="1"/>
    <col min="13060" max="13060" width="22.88671875" style="52" customWidth="1"/>
    <col min="13061" max="13306" width="9.109375" style="52"/>
    <col min="13307" max="13307" width="48.33203125" style="52" customWidth="1"/>
    <col min="13308" max="13308" width="29.44140625" style="52" customWidth="1"/>
    <col min="13309" max="13309" width="23.5546875" style="52" customWidth="1"/>
    <col min="13310" max="13310" width="14.6640625" style="52" customWidth="1"/>
    <col min="13311" max="13311" width="23.5546875" style="52" customWidth="1"/>
    <col min="13312" max="13312" width="22" style="52" customWidth="1"/>
    <col min="13313" max="13313" width="27.5546875" style="52" customWidth="1"/>
    <col min="13314" max="13314" width="22" style="52" customWidth="1"/>
    <col min="13315" max="13315" width="27.5546875" style="52" customWidth="1"/>
    <col min="13316" max="13316" width="22.88671875" style="52" customWidth="1"/>
    <col min="13317" max="13562" width="9.109375" style="52"/>
    <col min="13563" max="13563" width="48.33203125" style="52" customWidth="1"/>
    <col min="13564" max="13564" width="29.44140625" style="52" customWidth="1"/>
    <col min="13565" max="13565" width="23.5546875" style="52" customWidth="1"/>
    <col min="13566" max="13566" width="14.6640625" style="52" customWidth="1"/>
    <col min="13567" max="13567" width="23.5546875" style="52" customWidth="1"/>
    <col min="13568" max="13568" width="22" style="52" customWidth="1"/>
    <col min="13569" max="13569" width="27.5546875" style="52" customWidth="1"/>
    <col min="13570" max="13570" width="22" style="52" customWidth="1"/>
    <col min="13571" max="13571" width="27.5546875" style="52" customWidth="1"/>
    <col min="13572" max="13572" width="22.88671875" style="52" customWidth="1"/>
    <col min="13573" max="13818" width="9.109375" style="52"/>
    <col min="13819" max="13819" width="48.33203125" style="52" customWidth="1"/>
    <col min="13820" max="13820" width="29.44140625" style="52" customWidth="1"/>
    <col min="13821" max="13821" width="23.5546875" style="52" customWidth="1"/>
    <col min="13822" max="13822" width="14.6640625" style="52" customWidth="1"/>
    <col min="13823" max="13823" width="23.5546875" style="52" customWidth="1"/>
    <col min="13824" max="13824" width="22" style="52" customWidth="1"/>
    <col min="13825" max="13825" width="27.5546875" style="52" customWidth="1"/>
    <col min="13826" max="13826" width="22" style="52" customWidth="1"/>
    <col min="13827" max="13827" width="27.5546875" style="52" customWidth="1"/>
    <col min="13828" max="13828" width="22.88671875" style="52" customWidth="1"/>
    <col min="13829" max="14074" width="9.109375" style="52"/>
    <col min="14075" max="14075" width="48.33203125" style="52" customWidth="1"/>
    <col min="14076" max="14076" width="29.44140625" style="52" customWidth="1"/>
    <col min="14077" max="14077" width="23.5546875" style="52" customWidth="1"/>
    <col min="14078" max="14078" width="14.6640625" style="52" customWidth="1"/>
    <col min="14079" max="14079" width="23.5546875" style="52" customWidth="1"/>
    <col min="14080" max="14080" width="22" style="52" customWidth="1"/>
    <col min="14081" max="14081" width="27.5546875" style="52" customWidth="1"/>
    <col min="14082" max="14082" width="22" style="52" customWidth="1"/>
    <col min="14083" max="14083" width="27.5546875" style="52" customWidth="1"/>
    <col min="14084" max="14084" width="22.88671875" style="52" customWidth="1"/>
    <col min="14085" max="14330" width="9.109375" style="52"/>
    <col min="14331" max="14331" width="48.33203125" style="52" customWidth="1"/>
    <col min="14332" max="14332" width="29.44140625" style="52" customWidth="1"/>
    <col min="14333" max="14333" width="23.5546875" style="52" customWidth="1"/>
    <col min="14334" max="14334" width="14.6640625" style="52" customWidth="1"/>
    <col min="14335" max="14335" width="23.5546875" style="52" customWidth="1"/>
    <col min="14336" max="14336" width="22" style="52" customWidth="1"/>
    <col min="14337" max="14337" width="27.5546875" style="52" customWidth="1"/>
    <col min="14338" max="14338" width="22" style="52" customWidth="1"/>
    <col min="14339" max="14339" width="27.5546875" style="52" customWidth="1"/>
    <col min="14340" max="14340" width="22.88671875" style="52" customWidth="1"/>
    <col min="14341" max="14586" width="9.109375" style="52"/>
    <col min="14587" max="14587" width="48.33203125" style="52" customWidth="1"/>
    <col min="14588" max="14588" width="29.44140625" style="52" customWidth="1"/>
    <col min="14589" max="14589" width="23.5546875" style="52" customWidth="1"/>
    <col min="14590" max="14590" width="14.6640625" style="52" customWidth="1"/>
    <col min="14591" max="14591" width="23.5546875" style="52" customWidth="1"/>
    <col min="14592" max="14592" width="22" style="52" customWidth="1"/>
    <col min="14593" max="14593" width="27.5546875" style="52" customWidth="1"/>
    <col min="14594" max="14594" width="22" style="52" customWidth="1"/>
    <col min="14595" max="14595" width="27.5546875" style="52" customWidth="1"/>
    <col min="14596" max="14596" width="22.88671875" style="52" customWidth="1"/>
    <col min="14597" max="14842" width="9.109375" style="52"/>
    <col min="14843" max="14843" width="48.33203125" style="52" customWidth="1"/>
    <col min="14844" max="14844" width="29.44140625" style="52" customWidth="1"/>
    <col min="14845" max="14845" width="23.5546875" style="52" customWidth="1"/>
    <col min="14846" max="14846" width="14.6640625" style="52" customWidth="1"/>
    <col min="14847" max="14847" width="23.5546875" style="52" customWidth="1"/>
    <col min="14848" max="14848" width="22" style="52" customWidth="1"/>
    <col min="14849" max="14849" width="27.5546875" style="52" customWidth="1"/>
    <col min="14850" max="14850" width="22" style="52" customWidth="1"/>
    <col min="14851" max="14851" width="27.5546875" style="52" customWidth="1"/>
    <col min="14852" max="14852" width="22.88671875" style="52" customWidth="1"/>
    <col min="14853" max="15098" width="9.109375" style="52"/>
    <col min="15099" max="15099" width="48.33203125" style="52" customWidth="1"/>
    <col min="15100" max="15100" width="29.44140625" style="52" customWidth="1"/>
    <col min="15101" max="15101" width="23.5546875" style="52" customWidth="1"/>
    <col min="15102" max="15102" width="14.6640625" style="52" customWidth="1"/>
    <col min="15103" max="15103" width="23.5546875" style="52" customWidth="1"/>
    <col min="15104" max="15104" width="22" style="52" customWidth="1"/>
    <col min="15105" max="15105" width="27.5546875" style="52" customWidth="1"/>
    <col min="15106" max="15106" width="22" style="52" customWidth="1"/>
    <col min="15107" max="15107" width="27.5546875" style="52" customWidth="1"/>
    <col min="15108" max="15108" width="22.88671875" style="52" customWidth="1"/>
    <col min="15109" max="15354" width="9.109375" style="52"/>
    <col min="15355" max="15355" width="48.33203125" style="52" customWidth="1"/>
    <col min="15356" max="15356" width="29.44140625" style="52" customWidth="1"/>
    <col min="15357" max="15357" width="23.5546875" style="52" customWidth="1"/>
    <col min="15358" max="15358" width="14.6640625" style="52" customWidth="1"/>
    <col min="15359" max="15359" width="23.5546875" style="52" customWidth="1"/>
    <col min="15360" max="15360" width="22" style="52" customWidth="1"/>
    <col min="15361" max="15361" width="27.5546875" style="52" customWidth="1"/>
    <col min="15362" max="15362" width="22" style="52" customWidth="1"/>
    <col min="15363" max="15363" width="27.5546875" style="52" customWidth="1"/>
    <col min="15364" max="15364" width="22.88671875" style="52" customWidth="1"/>
    <col min="15365" max="15610" width="9.109375" style="52"/>
    <col min="15611" max="15611" width="48.33203125" style="52" customWidth="1"/>
    <col min="15612" max="15612" width="29.44140625" style="52" customWidth="1"/>
    <col min="15613" max="15613" width="23.5546875" style="52" customWidth="1"/>
    <col min="15614" max="15614" width="14.6640625" style="52" customWidth="1"/>
    <col min="15615" max="15615" width="23.5546875" style="52" customWidth="1"/>
    <col min="15616" max="15616" width="22" style="52" customWidth="1"/>
    <col min="15617" max="15617" width="27.5546875" style="52" customWidth="1"/>
    <col min="15618" max="15618" width="22" style="52" customWidth="1"/>
    <col min="15619" max="15619" width="27.5546875" style="52" customWidth="1"/>
    <col min="15620" max="15620" width="22.88671875" style="52" customWidth="1"/>
    <col min="15621" max="15866" width="9.109375" style="52"/>
    <col min="15867" max="15867" width="48.33203125" style="52" customWidth="1"/>
    <col min="15868" max="15868" width="29.44140625" style="52" customWidth="1"/>
    <col min="15869" max="15869" width="23.5546875" style="52" customWidth="1"/>
    <col min="15870" max="15870" width="14.6640625" style="52" customWidth="1"/>
    <col min="15871" max="15871" width="23.5546875" style="52" customWidth="1"/>
    <col min="15872" max="15872" width="22" style="52" customWidth="1"/>
    <col min="15873" max="15873" width="27.5546875" style="52" customWidth="1"/>
    <col min="15874" max="15874" width="22" style="52" customWidth="1"/>
    <col min="15875" max="15875" width="27.5546875" style="52" customWidth="1"/>
    <col min="15876" max="15876" width="22.88671875" style="52" customWidth="1"/>
    <col min="15877" max="16122" width="9.109375" style="52"/>
    <col min="16123" max="16123" width="48.33203125" style="52" customWidth="1"/>
    <col min="16124" max="16124" width="29.44140625" style="52" customWidth="1"/>
    <col min="16125" max="16125" width="23.5546875" style="52" customWidth="1"/>
    <col min="16126" max="16126" width="14.6640625" style="52" customWidth="1"/>
    <col min="16127" max="16127" width="23.5546875" style="52" customWidth="1"/>
    <col min="16128" max="16128" width="22" style="52" customWidth="1"/>
    <col min="16129" max="16129" width="27.5546875" style="52" customWidth="1"/>
    <col min="16130" max="16130" width="22" style="52" customWidth="1"/>
    <col min="16131" max="16131" width="27.5546875" style="52" customWidth="1"/>
    <col min="16132" max="16132" width="22.88671875" style="52" customWidth="1"/>
    <col min="16133" max="16384" width="9.109375" style="52"/>
  </cols>
  <sheetData>
    <row r="1" spans="1:84" s="48" customFormat="1" ht="13.8" thickBot="1" x14ac:dyDescent="0.25">
      <c r="A1" s="111" t="s">
        <v>20</v>
      </c>
      <c r="B1" s="117" t="s">
        <v>104</v>
      </c>
      <c r="C1" s="111" t="s">
        <v>105</v>
      </c>
      <c r="D1" s="111" t="s">
        <v>102</v>
      </c>
      <c r="E1" s="111" t="s">
        <v>92</v>
      </c>
      <c r="F1" s="111" t="s">
        <v>103</v>
      </c>
    </row>
    <row r="2" spans="1:84" s="81" customFormat="1" ht="13.2" x14ac:dyDescent="0.25">
      <c r="A2" s="46" t="s">
        <v>39</v>
      </c>
      <c r="B2" s="47">
        <f>B3</f>
        <v>1114567.08</v>
      </c>
      <c r="C2" s="47">
        <f t="shared" ref="C2:F2" si="0">C3</f>
        <v>1396597</v>
      </c>
      <c r="D2" s="47">
        <f t="shared" si="0"/>
        <v>1627353</v>
      </c>
      <c r="E2" s="47">
        <f t="shared" si="0"/>
        <v>1254050</v>
      </c>
      <c r="F2" s="47">
        <f t="shared" si="0"/>
        <v>1254050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</row>
    <row r="3" spans="1:84" s="131" customFormat="1" ht="26.4" x14ac:dyDescent="0.25">
      <c r="A3" s="134" t="s">
        <v>40</v>
      </c>
      <c r="B3" s="135">
        <f t="shared" ref="B3:F4" si="1">B4</f>
        <v>1114567.08</v>
      </c>
      <c r="C3" s="135">
        <f t="shared" si="1"/>
        <v>1396597</v>
      </c>
      <c r="D3" s="135">
        <f t="shared" si="1"/>
        <v>1627353</v>
      </c>
      <c r="E3" s="135">
        <f t="shared" si="1"/>
        <v>1254050</v>
      </c>
      <c r="F3" s="135">
        <f t="shared" si="1"/>
        <v>1254050</v>
      </c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</row>
    <row r="4" spans="1:84" s="133" customFormat="1" ht="26.4" x14ac:dyDescent="0.25">
      <c r="A4" s="136" t="s">
        <v>84</v>
      </c>
      <c r="B4" s="137">
        <f t="shared" si="1"/>
        <v>1114567.08</v>
      </c>
      <c r="C4" s="137">
        <f t="shared" si="1"/>
        <v>1396597</v>
      </c>
      <c r="D4" s="137">
        <f t="shared" si="1"/>
        <v>1627353</v>
      </c>
      <c r="E4" s="137">
        <f t="shared" si="1"/>
        <v>1254050</v>
      </c>
      <c r="F4" s="137">
        <f t="shared" si="1"/>
        <v>1254050</v>
      </c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</row>
    <row r="5" spans="1:84" s="51" customFormat="1" ht="13.2" x14ac:dyDescent="0.25">
      <c r="A5" s="53" t="s">
        <v>41</v>
      </c>
      <c r="B5" s="47">
        <f>B6+B8+B10</f>
        <v>1114567.08</v>
      </c>
      <c r="C5" s="47">
        <f>C6+C8+C10</f>
        <v>1396597</v>
      </c>
      <c r="D5" s="118">
        <f>D6+D8+D10</f>
        <v>1627353</v>
      </c>
      <c r="E5" s="47">
        <f>E6+E8+E10</f>
        <v>1254050</v>
      </c>
      <c r="F5" s="47">
        <f>F6+F8+F10</f>
        <v>1254050</v>
      </c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</row>
    <row r="6" spans="1:84" s="51" customFormat="1" ht="13.2" x14ac:dyDescent="0.25">
      <c r="A6" s="46" t="s">
        <v>42</v>
      </c>
      <c r="B6" s="47">
        <v>26545</v>
      </c>
      <c r="C6" s="47">
        <v>63220</v>
      </c>
      <c r="D6" s="118">
        <v>31700</v>
      </c>
      <c r="E6" s="47">
        <v>31700</v>
      </c>
      <c r="F6" s="47">
        <v>31700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</row>
    <row r="7" spans="1:84" s="51" customFormat="1" ht="13.2" x14ac:dyDescent="0.25">
      <c r="A7" s="46" t="s">
        <v>43</v>
      </c>
      <c r="B7" s="47">
        <v>26545</v>
      </c>
      <c r="C7" s="47">
        <v>63220</v>
      </c>
      <c r="D7" s="118">
        <v>31700</v>
      </c>
      <c r="E7" s="47">
        <v>31700</v>
      </c>
      <c r="F7" s="47">
        <v>31700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</row>
    <row r="8" spans="1:84" s="51" customFormat="1" ht="13.2" x14ac:dyDescent="0.25">
      <c r="A8" s="65" t="s">
        <v>88</v>
      </c>
      <c r="B8" s="47">
        <v>843164.75</v>
      </c>
      <c r="C8" s="47">
        <v>1019600</v>
      </c>
      <c r="D8" s="118">
        <v>1295000</v>
      </c>
      <c r="E8" s="47">
        <v>939600</v>
      </c>
      <c r="F8" s="47">
        <v>939600</v>
      </c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</row>
    <row r="9" spans="1:84" s="51" customFormat="1" ht="13.2" x14ac:dyDescent="0.25">
      <c r="A9" s="46" t="s">
        <v>89</v>
      </c>
      <c r="B9" s="47">
        <v>843164.75</v>
      </c>
      <c r="C9" s="47">
        <v>1019600</v>
      </c>
      <c r="D9" s="118">
        <v>1295000</v>
      </c>
      <c r="E9" s="47">
        <v>939600</v>
      </c>
      <c r="F9" s="47">
        <v>939600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</row>
    <row r="10" spans="1:84" s="51" customFormat="1" ht="13.2" x14ac:dyDescent="0.25">
      <c r="A10" s="46" t="s">
        <v>45</v>
      </c>
      <c r="B10" s="47">
        <v>244857.33</v>
      </c>
      <c r="C10" s="47">
        <v>313777</v>
      </c>
      <c r="D10" s="118">
        <v>300653</v>
      </c>
      <c r="E10" s="47">
        <v>282750</v>
      </c>
      <c r="F10" s="47">
        <v>282750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</row>
    <row r="11" spans="1:84" s="51" customFormat="1" ht="26.4" x14ac:dyDescent="0.25">
      <c r="A11" s="46" t="s">
        <v>46</v>
      </c>
      <c r="B11" s="47">
        <v>244857.33</v>
      </c>
      <c r="C11" s="47">
        <v>313777</v>
      </c>
      <c r="D11" s="118">
        <v>300653</v>
      </c>
      <c r="E11" s="47">
        <v>282750</v>
      </c>
      <c r="F11" s="47">
        <v>282750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</row>
  </sheetData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"/>
  <sheetViews>
    <sheetView workbookViewId="0">
      <selection activeCell="G33" sqref="G33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3" width="5.44140625" bestFit="1" customWidth="1"/>
    <col min="4" max="9" width="25.33203125" customWidth="1"/>
  </cols>
  <sheetData>
    <row r="1" spans="1:9" ht="26.4" x14ac:dyDescent="0.3">
      <c r="A1" s="23" t="s">
        <v>5</v>
      </c>
      <c r="B1" s="22" t="s">
        <v>6</v>
      </c>
      <c r="C1" s="22" t="s">
        <v>7</v>
      </c>
      <c r="D1" s="22" t="s">
        <v>19</v>
      </c>
      <c r="E1" s="22" t="s">
        <v>97</v>
      </c>
      <c r="F1" s="23" t="s">
        <v>105</v>
      </c>
      <c r="G1" s="23" t="s">
        <v>98</v>
      </c>
      <c r="H1" s="23" t="s">
        <v>93</v>
      </c>
      <c r="I1" s="23" t="s">
        <v>99</v>
      </c>
    </row>
    <row r="2" spans="1:9" ht="26.4" x14ac:dyDescent="0.3">
      <c r="A2" s="13">
        <v>8</v>
      </c>
      <c r="B2" s="13"/>
      <c r="C2" s="13"/>
      <c r="D2" s="13" t="s">
        <v>9</v>
      </c>
      <c r="E2" s="10">
        <v>0</v>
      </c>
      <c r="F2" s="11">
        <v>0</v>
      </c>
      <c r="G2" s="11">
        <v>0</v>
      </c>
      <c r="H2" s="11">
        <v>0</v>
      </c>
      <c r="I2" s="11">
        <v>0</v>
      </c>
    </row>
    <row r="3" spans="1:9" x14ac:dyDescent="0.3">
      <c r="A3" s="13"/>
      <c r="B3" s="17">
        <v>84</v>
      </c>
      <c r="C3" s="17"/>
      <c r="D3" s="17" t="s">
        <v>12</v>
      </c>
      <c r="E3" s="10">
        <v>0</v>
      </c>
      <c r="F3" s="11">
        <v>0</v>
      </c>
      <c r="G3" s="11">
        <v>0</v>
      </c>
      <c r="H3" s="11">
        <v>0</v>
      </c>
      <c r="I3" s="11">
        <v>0</v>
      </c>
    </row>
    <row r="4" spans="1:9" ht="26.4" x14ac:dyDescent="0.3">
      <c r="A4" s="14"/>
      <c r="B4" s="14"/>
      <c r="C4" s="15">
        <v>81</v>
      </c>
      <c r="D4" s="18" t="s">
        <v>13</v>
      </c>
      <c r="E4" s="10">
        <v>0</v>
      </c>
      <c r="F4" s="11">
        <v>0</v>
      </c>
      <c r="G4" s="11">
        <v>0</v>
      </c>
      <c r="H4" s="11">
        <v>0</v>
      </c>
      <c r="I4" s="11">
        <v>0</v>
      </c>
    </row>
    <row r="5" spans="1:9" ht="26.4" x14ac:dyDescent="0.3">
      <c r="A5" s="16">
        <v>5</v>
      </c>
      <c r="B5" s="16"/>
      <c r="C5" s="16"/>
      <c r="D5" s="25" t="s">
        <v>10</v>
      </c>
      <c r="E5" s="10">
        <v>0</v>
      </c>
      <c r="F5" s="11">
        <v>0</v>
      </c>
      <c r="G5" s="11">
        <v>0</v>
      </c>
      <c r="H5" s="11">
        <v>0</v>
      </c>
      <c r="I5" s="11">
        <v>0</v>
      </c>
    </row>
    <row r="6" spans="1:9" ht="26.4" x14ac:dyDescent="0.3">
      <c r="A6" s="17"/>
      <c r="B6" s="17">
        <v>54</v>
      </c>
      <c r="C6" s="17"/>
      <c r="D6" s="26" t="s">
        <v>14</v>
      </c>
      <c r="E6" s="10">
        <v>0</v>
      </c>
      <c r="F6" s="11">
        <v>0</v>
      </c>
      <c r="G6" s="11">
        <v>0</v>
      </c>
      <c r="H6" s="11">
        <v>0</v>
      </c>
      <c r="I6" s="12">
        <v>0</v>
      </c>
    </row>
    <row r="7" spans="1:9" x14ac:dyDescent="0.3">
      <c r="A7" s="17"/>
      <c r="B7" s="17"/>
      <c r="C7" s="15">
        <v>11</v>
      </c>
      <c r="D7" s="15" t="s">
        <v>8</v>
      </c>
      <c r="E7" s="10">
        <v>0</v>
      </c>
      <c r="F7" s="11">
        <v>0</v>
      </c>
      <c r="G7" s="11">
        <v>0</v>
      </c>
      <c r="H7" s="11">
        <v>0</v>
      </c>
      <c r="I7" s="12">
        <v>0</v>
      </c>
    </row>
    <row r="8" spans="1:9" x14ac:dyDescent="0.3">
      <c r="A8" s="17"/>
      <c r="B8" s="17"/>
      <c r="C8" s="15">
        <v>31</v>
      </c>
      <c r="D8" s="15" t="s">
        <v>15</v>
      </c>
      <c r="E8" s="10">
        <v>0</v>
      </c>
      <c r="F8" s="11">
        <v>0</v>
      </c>
      <c r="G8" s="11">
        <v>0</v>
      </c>
      <c r="H8" s="11">
        <v>0</v>
      </c>
      <c r="I8" s="12">
        <v>0</v>
      </c>
    </row>
  </sheetData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I89"/>
  <sheetViews>
    <sheetView topLeftCell="A19" zoomScale="84" zoomScaleNormal="84" workbookViewId="0">
      <selection activeCell="N11" sqref="N11"/>
    </sheetView>
  </sheetViews>
  <sheetFormatPr defaultRowHeight="12.6" x14ac:dyDescent="0.2"/>
  <cols>
    <col min="1" max="1" width="48.33203125" style="66" customWidth="1"/>
    <col min="2" max="2" width="29.44140625" style="84" customWidth="1"/>
    <col min="3" max="3" width="23.5546875" style="78" customWidth="1"/>
    <col min="4" max="4" width="27.5546875" style="78" customWidth="1"/>
    <col min="5" max="5" width="27.5546875" style="85" customWidth="1"/>
    <col min="6" max="6" width="27.5546875" style="78" customWidth="1"/>
    <col min="7" max="250" width="9.109375" style="66"/>
    <col min="251" max="251" width="48.33203125" style="66" customWidth="1"/>
    <col min="252" max="252" width="29.44140625" style="66" customWidth="1"/>
    <col min="253" max="253" width="23.5546875" style="66" customWidth="1"/>
    <col min="254" max="254" width="14.6640625" style="66" customWidth="1"/>
    <col min="255" max="255" width="23.5546875" style="66" customWidth="1"/>
    <col min="256" max="256" width="22" style="66" customWidth="1"/>
    <col min="257" max="257" width="27.5546875" style="66" customWidth="1"/>
    <col min="258" max="258" width="22" style="66" customWidth="1"/>
    <col min="259" max="259" width="27.5546875" style="66" customWidth="1"/>
    <col min="260" max="260" width="22.88671875" style="66" customWidth="1"/>
    <col min="261" max="506" width="9.109375" style="66"/>
    <col min="507" max="507" width="48.33203125" style="66" customWidth="1"/>
    <col min="508" max="508" width="29.44140625" style="66" customWidth="1"/>
    <col min="509" max="509" width="23.5546875" style="66" customWidth="1"/>
    <col min="510" max="510" width="14.6640625" style="66" customWidth="1"/>
    <col min="511" max="511" width="23.5546875" style="66" customWidth="1"/>
    <col min="512" max="512" width="22" style="66" customWidth="1"/>
    <col min="513" max="513" width="27.5546875" style="66" customWidth="1"/>
    <col min="514" max="514" width="22" style="66" customWidth="1"/>
    <col min="515" max="515" width="27.5546875" style="66" customWidth="1"/>
    <col min="516" max="516" width="22.88671875" style="66" customWidth="1"/>
    <col min="517" max="762" width="9.109375" style="66"/>
    <col min="763" max="763" width="48.33203125" style="66" customWidth="1"/>
    <col min="764" max="764" width="29.44140625" style="66" customWidth="1"/>
    <col min="765" max="765" width="23.5546875" style="66" customWidth="1"/>
    <col min="766" max="766" width="14.6640625" style="66" customWidth="1"/>
    <col min="767" max="767" width="23.5546875" style="66" customWidth="1"/>
    <col min="768" max="768" width="22" style="66" customWidth="1"/>
    <col min="769" max="769" width="27.5546875" style="66" customWidth="1"/>
    <col min="770" max="770" width="22" style="66" customWidth="1"/>
    <col min="771" max="771" width="27.5546875" style="66" customWidth="1"/>
    <col min="772" max="772" width="22.88671875" style="66" customWidth="1"/>
    <col min="773" max="1018" width="9.109375" style="66"/>
    <col min="1019" max="1019" width="48.33203125" style="66" customWidth="1"/>
    <col min="1020" max="1020" width="29.44140625" style="66" customWidth="1"/>
    <col min="1021" max="1021" width="23.5546875" style="66" customWidth="1"/>
    <col min="1022" max="1022" width="14.6640625" style="66" customWidth="1"/>
    <col min="1023" max="1023" width="23.5546875" style="66" customWidth="1"/>
    <col min="1024" max="1024" width="22" style="66" customWidth="1"/>
    <col min="1025" max="1025" width="27.5546875" style="66" customWidth="1"/>
    <col min="1026" max="1026" width="22" style="66" customWidth="1"/>
    <col min="1027" max="1027" width="27.5546875" style="66" customWidth="1"/>
    <col min="1028" max="1028" width="22.88671875" style="66" customWidth="1"/>
    <col min="1029" max="1274" width="9.109375" style="66"/>
    <col min="1275" max="1275" width="48.33203125" style="66" customWidth="1"/>
    <col min="1276" max="1276" width="29.44140625" style="66" customWidth="1"/>
    <col min="1277" max="1277" width="23.5546875" style="66" customWidth="1"/>
    <col min="1278" max="1278" width="14.6640625" style="66" customWidth="1"/>
    <col min="1279" max="1279" width="23.5546875" style="66" customWidth="1"/>
    <col min="1280" max="1280" width="22" style="66" customWidth="1"/>
    <col min="1281" max="1281" width="27.5546875" style="66" customWidth="1"/>
    <col min="1282" max="1282" width="22" style="66" customWidth="1"/>
    <col min="1283" max="1283" width="27.5546875" style="66" customWidth="1"/>
    <col min="1284" max="1284" width="22.88671875" style="66" customWidth="1"/>
    <col min="1285" max="1530" width="9.109375" style="66"/>
    <col min="1531" max="1531" width="48.33203125" style="66" customWidth="1"/>
    <col min="1532" max="1532" width="29.44140625" style="66" customWidth="1"/>
    <col min="1533" max="1533" width="23.5546875" style="66" customWidth="1"/>
    <col min="1534" max="1534" width="14.6640625" style="66" customWidth="1"/>
    <col min="1535" max="1535" width="23.5546875" style="66" customWidth="1"/>
    <col min="1536" max="1536" width="22" style="66" customWidth="1"/>
    <col min="1537" max="1537" width="27.5546875" style="66" customWidth="1"/>
    <col min="1538" max="1538" width="22" style="66" customWidth="1"/>
    <col min="1539" max="1539" width="27.5546875" style="66" customWidth="1"/>
    <col min="1540" max="1540" width="22.88671875" style="66" customWidth="1"/>
    <col min="1541" max="1786" width="9.109375" style="66"/>
    <col min="1787" max="1787" width="48.33203125" style="66" customWidth="1"/>
    <col min="1788" max="1788" width="29.44140625" style="66" customWidth="1"/>
    <col min="1789" max="1789" width="23.5546875" style="66" customWidth="1"/>
    <col min="1790" max="1790" width="14.6640625" style="66" customWidth="1"/>
    <col min="1791" max="1791" width="23.5546875" style="66" customWidth="1"/>
    <col min="1792" max="1792" width="22" style="66" customWidth="1"/>
    <col min="1793" max="1793" width="27.5546875" style="66" customWidth="1"/>
    <col min="1794" max="1794" width="22" style="66" customWidth="1"/>
    <col min="1795" max="1795" width="27.5546875" style="66" customWidth="1"/>
    <col min="1796" max="1796" width="22.88671875" style="66" customWidth="1"/>
    <col min="1797" max="2042" width="9.109375" style="66"/>
    <col min="2043" max="2043" width="48.33203125" style="66" customWidth="1"/>
    <col min="2044" max="2044" width="29.44140625" style="66" customWidth="1"/>
    <col min="2045" max="2045" width="23.5546875" style="66" customWidth="1"/>
    <col min="2046" max="2046" width="14.6640625" style="66" customWidth="1"/>
    <col min="2047" max="2047" width="23.5546875" style="66" customWidth="1"/>
    <col min="2048" max="2048" width="22" style="66" customWidth="1"/>
    <col min="2049" max="2049" width="27.5546875" style="66" customWidth="1"/>
    <col min="2050" max="2050" width="22" style="66" customWidth="1"/>
    <col min="2051" max="2051" width="27.5546875" style="66" customWidth="1"/>
    <col min="2052" max="2052" width="22.88671875" style="66" customWidth="1"/>
    <col min="2053" max="2298" width="9.109375" style="66"/>
    <col min="2299" max="2299" width="48.33203125" style="66" customWidth="1"/>
    <col min="2300" max="2300" width="29.44140625" style="66" customWidth="1"/>
    <col min="2301" max="2301" width="23.5546875" style="66" customWidth="1"/>
    <col min="2302" max="2302" width="14.6640625" style="66" customWidth="1"/>
    <col min="2303" max="2303" width="23.5546875" style="66" customWidth="1"/>
    <col min="2304" max="2304" width="22" style="66" customWidth="1"/>
    <col min="2305" max="2305" width="27.5546875" style="66" customWidth="1"/>
    <col min="2306" max="2306" width="22" style="66" customWidth="1"/>
    <col min="2307" max="2307" width="27.5546875" style="66" customWidth="1"/>
    <col min="2308" max="2308" width="22.88671875" style="66" customWidth="1"/>
    <col min="2309" max="2554" width="9.109375" style="66"/>
    <col min="2555" max="2555" width="48.33203125" style="66" customWidth="1"/>
    <col min="2556" max="2556" width="29.44140625" style="66" customWidth="1"/>
    <col min="2557" max="2557" width="23.5546875" style="66" customWidth="1"/>
    <col min="2558" max="2558" width="14.6640625" style="66" customWidth="1"/>
    <col min="2559" max="2559" width="23.5546875" style="66" customWidth="1"/>
    <col min="2560" max="2560" width="22" style="66" customWidth="1"/>
    <col min="2561" max="2561" width="27.5546875" style="66" customWidth="1"/>
    <col min="2562" max="2562" width="22" style="66" customWidth="1"/>
    <col min="2563" max="2563" width="27.5546875" style="66" customWidth="1"/>
    <col min="2564" max="2564" width="22.88671875" style="66" customWidth="1"/>
    <col min="2565" max="2810" width="9.109375" style="66"/>
    <col min="2811" max="2811" width="48.33203125" style="66" customWidth="1"/>
    <col min="2812" max="2812" width="29.44140625" style="66" customWidth="1"/>
    <col min="2813" max="2813" width="23.5546875" style="66" customWidth="1"/>
    <col min="2814" max="2814" width="14.6640625" style="66" customWidth="1"/>
    <col min="2815" max="2815" width="23.5546875" style="66" customWidth="1"/>
    <col min="2816" max="2816" width="22" style="66" customWidth="1"/>
    <col min="2817" max="2817" width="27.5546875" style="66" customWidth="1"/>
    <col min="2818" max="2818" width="22" style="66" customWidth="1"/>
    <col min="2819" max="2819" width="27.5546875" style="66" customWidth="1"/>
    <col min="2820" max="2820" width="22.88671875" style="66" customWidth="1"/>
    <col min="2821" max="3066" width="9.109375" style="66"/>
    <col min="3067" max="3067" width="48.33203125" style="66" customWidth="1"/>
    <col min="3068" max="3068" width="29.44140625" style="66" customWidth="1"/>
    <col min="3069" max="3069" width="23.5546875" style="66" customWidth="1"/>
    <col min="3070" max="3070" width="14.6640625" style="66" customWidth="1"/>
    <col min="3071" max="3071" width="23.5546875" style="66" customWidth="1"/>
    <col min="3072" max="3072" width="22" style="66" customWidth="1"/>
    <col min="3073" max="3073" width="27.5546875" style="66" customWidth="1"/>
    <col min="3074" max="3074" width="22" style="66" customWidth="1"/>
    <col min="3075" max="3075" width="27.5546875" style="66" customWidth="1"/>
    <col min="3076" max="3076" width="22.88671875" style="66" customWidth="1"/>
    <col min="3077" max="3322" width="9.109375" style="66"/>
    <col min="3323" max="3323" width="48.33203125" style="66" customWidth="1"/>
    <col min="3324" max="3324" width="29.44140625" style="66" customWidth="1"/>
    <col min="3325" max="3325" width="23.5546875" style="66" customWidth="1"/>
    <col min="3326" max="3326" width="14.6640625" style="66" customWidth="1"/>
    <col min="3327" max="3327" width="23.5546875" style="66" customWidth="1"/>
    <col min="3328" max="3328" width="22" style="66" customWidth="1"/>
    <col min="3329" max="3329" width="27.5546875" style="66" customWidth="1"/>
    <col min="3330" max="3330" width="22" style="66" customWidth="1"/>
    <col min="3331" max="3331" width="27.5546875" style="66" customWidth="1"/>
    <col min="3332" max="3332" width="22.88671875" style="66" customWidth="1"/>
    <col min="3333" max="3578" width="9.109375" style="66"/>
    <col min="3579" max="3579" width="48.33203125" style="66" customWidth="1"/>
    <col min="3580" max="3580" width="29.44140625" style="66" customWidth="1"/>
    <col min="3581" max="3581" width="23.5546875" style="66" customWidth="1"/>
    <col min="3582" max="3582" width="14.6640625" style="66" customWidth="1"/>
    <col min="3583" max="3583" width="23.5546875" style="66" customWidth="1"/>
    <col min="3584" max="3584" width="22" style="66" customWidth="1"/>
    <col min="3585" max="3585" width="27.5546875" style="66" customWidth="1"/>
    <col min="3586" max="3586" width="22" style="66" customWidth="1"/>
    <col min="3587" max="3587" width="27.5546875" style="66" customWidth="1"/>
    <col min="3588" max="3588" width="22.88671875" style="66" customWidth="1"/>
    <col min="3589" max="3834" width="9.109375" style="66"/>
    <col min="3835" max="3835" width="48.33203125" style="66" customWidth="1"/>
    <col min="3836" max="3836" width="29.44140625" style="66" customWidth="1"/>
    <col min="3837" max="3837" width="23.5546875" style="66" customWidth="1"/>
    <col min="3838" max="3838" width="14.6640625" style="66" customWidth="1"/>
    <col min="3839" max="3839" width="23.5546875" style="66" customWidth="1"/>
    <col min="3840" max="3840" width="22" style="66" customWidth="1"/>
    <col min="3841" max="3841" width="27.5546875" style="66" customWidth="1"/>
    <col min="3842" max="3842" width="22" style="66" customWidth="1"/>
    <col min="3843" max="3843" width="27.5546875" style="66" customWidth="1"/>
    <col min="3844" max="3844" width="22.88671875" style="66" customWidth="1"/>
    <col min="3845" max="4090" width="9.109375" style="66"/>
    <col min="4091" max="4091" width="48.33203125" style="66" customWidth="1"/>
    <col min="4092" max="4092" width="29.44140625" style="66" customWidth="1"/>
    <col min="4093" max="4093" width="23.5546875" style="66" customWidth="1"/>
    <col min="4094" max="4094" width="14.6640625" style="66" customWidth="1"/>
    <col min="4095" max="4095" width="23.5546875" style="66" customWidth="1"/>
    <col min="4096" max="4096" width="22" style="66" customWidth="1"/>
    <col min="4097" max="4097" width="27.5546875" style="66" customWidth="1"/>
    <col min="4098" max="4098" width="22" style="66" customWidth="1"/>
    <col min="4099" max="4099" width="27.5546875" style="66" customWidth="1"/>
    <col min="4100" max="4100" width="22.88671875" style="66" customWidth="1"/>
    <col min="4101" max="4346" width="9.109375" style="66"/>
    <col min="4347" max="4347" width="48.33203125" style="66" customWidth="1"/>
    <col min="4348" max="4348" width="29.44140625" style="66" customWidth="1"/>
    <col min="4349" max="4349" width="23.5546875" style="66" customWidth="1"/>
    <col min="4350" max="4350" width="14.6640625" style="66" customWidth="1"/>
    <col min="4351" max="4351" width="23.5546875" style="66" customWidth="1"/>
    <col min="4352" max="4352" width="22" style="66" customWidth="1"/>
    <col min="4353" max="4353" width="27.5546875" style="66" customWidth="1"/>
    <col min="4354" max="4354" width="22" style="66" customWidth="1"/>
    <col min="4355" max="4355" width="27.5546875" style="66" customWidth="1"/>
    <col min="4356" max="4356" width="22.88671875" style="66" customWidth="1"/>
    <col min="4357" max="4602" width="9.109375" style="66"/>
    <col min="4603" max="4603" width="48.33203125" style="66" customWidth="1"/>
    <col min="4604" max="4604" width="29.44140625" style="66" customWidth="1"/>
    <col min="4605" max="4605" width="23.5546875" style="66" customWidth="1"/>
    <col min="4606" max="4606" width="14.6640625" style="66" customWidth="1"/>
    <col min="4607" max="4607" width="23.5546875" style="66" customWidth="1"/>
    <col min="4608" max="4608" width="22" style="66" customWidth="1"/>
    <col min="4609" max="4609" width="27.5546875" style="66" customWidth="1"/>
    <col min="4610" max="4610" width="22" style="66" customWidth="1"/>
    <col min="4611" max="4611" width="27.5546875" style="66" customWidth="1"/>
    <col min="4612" max="4612" width="22.88671875" style="66" customWidth="1"/>
    <col min="4613" max="4858" width="9.109375" style="66"/>
    <col min="4859" max="4859" width="48.33203125" style="66" customWidth="1"/>
    <col min="4860" max="4860" width="29.44140625" style="66" customWidth="1"/>
    <col min="4861" max="4861" width="23.5546875" style="66" customWidth="1"/>
    <col min="4862" max="4862" width="14.6640625" style="66" customWidth="1"/>
    <col min="4863" max="4863" width="23.5546875" style="66" customWidth="1"/>
    <col min="4864" max="4864" width="22" style="66" customWidth="1"/>
    <col min="4865" max="4865" width="27.5546875" style="66" customWidth="1"/>
    <col min="4866" max="4866" width="22" style="66" customWidth="1"/>
    <col min="4867" max="4867" width="27.5546875" style="66" customWidth="1"/>
    <col min="4868" max="4868" width="22.88671875" style="66" customWidth="1"/>
    <col min="4869" max="5114" width="9.109375" style="66"/>
    <col min="5115" max="5115" width="48.33203125" style="66" customWidth="1"/>
    <col min="5116" max="5116" width="29.44140625" style="66" customWidth="1"/>
    <col min="5117" max="5117" width="23.5546875" style="66" customWidth="1"/>
    <col min="5118" max="5118" width="14.6640625" style="66" customWidth="1"/>
    <col min="5119" max="5119" width="23.5546875" style="66" customWidth="1"/>
    <col min="5120" max="5120" width="22" style="66" customWidth="1"/>
    <col min="5121" max="5121" width="27.5546875" style="66" customWidth="1"/>
    <col min="5122" max="5122" width="22" style="66" customWidth="1"/>
    <col min="5123" max="5123" width="27.5546875" style="66" customWidth="1"/>
    <col min="5124" max="5124" width="22.88671875" style="66" customWidth="1"/>
    <col min="5125" max="5370" width="9.109375" style="66"/>
    <col min="5371" max="5371" width="48.33203125" style="66" customWidth="1"/>
    <col min="5372" max="5372" width="29.44140625" style="66" customWidth="1"/>
    <col min="5373" max="5373" width="23.5546875" style="66" customWidth="1"/>
    <col min="5374" max="5374" width="14.6640625" style="66" customWidth="1"/>
    <col min="5375" max="5375" width="23.5546875" style="66" customWidth="1"/>
    <col min="5376" max="5376" width="22" style="66" customWidth="1"/>
    <col min="5377" max="5377" width="27.5546875" style="66" customWidth="1"/>
    <col min="5378" max="5378" width="22" style="66" customWidth="1"/>
    <col min="5379" max="5379" width="27.5546875" style="66" customWidth="1"/>
    <col min="5380" max="5380" width="22.88671875" style="66" customWidth="1"/>
    <col min="5381" max="5626" width="9.109375" style="66"/>
    <col min="5627" max="5627" width="48.33203125" style="66" customWidth="1"/>
    <col min="5628" max="5628" width="29.44140625" style="66" customWidth="1"/>
    <col min="5629" max="5629" width="23.5546875" style="66" customWidth="1"/>
    <col min="5630" max="5630" width="14.6640625" style="66" customWidth="1"/>
    <col min="5631" max="5631" width="23.5546875" style="66" customWidth="1"/>
    <col min="5632" max="5632" width="22" style="66" customWidth="1"/>
    <col min="5633" max="5633" width="27.5546875" style="66" customWidth="1"/>
    <col min="5634" max="5634" width="22" style="66" customWidth="1"/>
    <col min="5635" max="5635" width="27.5546875" style="66" customWidth="1"/>
    <col min="5636" max="5636" width="22.88671875" style="66" customWidth="1"/>
    <col min="5637" max="5882" width="9.109375" style="66"/>
    <col min="5883" max="5883" width="48.33203125" style="66" customWidth="1"/>
    <col min="5884" max="5884" width="29.44140625" style="66" customWidth="1"/>
    <col min="5885" max="5885" width="23.5546875" style="66" customWidth="1"/>
    <col min="5886" max="5886" width="14.6640625" style="66" customWidth="1"/>
    <col min="5887" max="5887" width="23.5546875" style="66" customWidth="1"/>
    <col min="5888" max="5888" width="22" style="66" customWidth="1"/>
    <col min="5889" max="5889" width="27.5546875" style="66" customWidth="1"/>
    <col min="5890" max="5890" width="22" style="66" customWidth="1"/>
    <col min="5891" max="5891" width="27.5546875" style="66" customWidth="1"/>
    <col min="5892" max="5892" width="22.88671875" style="66" customWidth="1"/>
    <col min="5893" max="6138" width="9.109375" style="66"/>
    <col min="6139" max="6139" width="48.33203125" style="66" customWidth="1"/>
    <col min="6140" max="6140" width="29.44140625" style="66" customWidth="1"/>
    <col min="6141" max="6141" width="23.5546875" style="66" customWidth="1"/>
    <col min="6142" max="6142" width="14.6640625" style="66" customWidth="1"/>
    <col min="6143" max="6143" width="23.5546875" style="66" customWidth="1"/>
    <col min="6144" max="6144" width="22" style="66" customWidth="1"/>
    <col min="6145" max="6145" width="27.5546875" style="66" customWidth="1"/>
    <col min="6146" max="6146" width="22" style="66" customWidth="1"/>
    <col min="6147" max="6147" width="27.5546875" style="66" customWidth="1"/>
    <col min="6148" max="6148" width="22.88671875" style="66" customWidth="1"/>
    <col min="6149" max="6394" width="9.109375" style="66"/>
    <col min="6395" max="6395" width="48.33203125" style="66" customWidth="1"/>
    <col min="6396" max="6396" width="29.44140625" style="66" customWidth="1"/>
    <col min="6397" max="6397" width="23.5546875" style="66" customWidth="1"/>
    <col min="6398" max="6398" width="14.6640625" style="66" customWidth="1"/>
    <col min="6399" max="6399" width="23.5546875" style="66" customWidth="1"/>
    <col min="6400" max="6400" width="22" style="66" customWidth="1"/>
    <col min="6401" max="6401" width="27.5546875" style="66" customWidth="1"/>
    <col min="6402" max="6402" width="22" style="66" customWidth="1"/>
    <col min="6403" max="6403" width="27.5546875" style="66" customWidth="1"/>
    <col min="6404" max="6404" width="22.88671875" style="66" customWidth="1"/>
    <col min="6405" max="6650" width="9.109375" style="66"/>
    <col min="6651" max="6651" width="48.33203125" style="66" customWidth="1"/>
    <col min="6652" max="6652" width="29.44140625" style="66" customWidth="1"/>
    <col min="6653" max="6653" width="23.5546875" style="66" customWidth="1"/>
    <col min="6654" max="6654" width="14.6640625" style="66" customWidth="1"/>
    <col min="6655" max="6655" width="23.5546875" style="66" customWidth="1"/>
    <col min="6656" max="6656" width="22" style="66" customWidth="1"/>
    <col min="6657" max="6657" width="27.5546875" style="66" customWidth="1"/>
    <col min="6658" max="6658" width="22" style="66" customWidth="1"/>
    <col min="6659" max="6659" width="27.5546875" style="66" customWidth="1"/>
    <col min="6660" max="6660" width="22.88671875" style="66" customWidth="1"/>
    <col min="6661" max="6906" width="9.109375" style="66"/>
    <col min="6907" max="6907" width="48.33203125" style="66" customWidth="1"/>
    <col min="6908" max="6908" width="29.44140625" style="66" customWidth="1"/>
    <col min="6909" max="6909" width="23.5546875" style="66" customWidth="1"/>
    <col min="6910" max="6910" width="14.6640625" style="66" customWidth="1"/>
    <col min="6911" max="6911" width="23.5546875" style="66" customWidth="1"/>
    <col min="6912" max="6912" width="22" style="66" customWidth="1"/>
    <col min="6913" max="6913" width="27.5546875" style="66" customWidth="1"/>
    <col min="6914" max="6914" width="22" style="66" customWidth="1"/>
    <col min="6915" max="6915" width="27.5546875" style="66" customWidth="1"/>
    <col min="6916" max="6916" width="22.88671875" style="66" customWidth="1"/>
    <col min="6917" max="7162" width="9.109375" style="66"/>
    <col min="7163" max="7163" width="48.33203125" style="66" customWidth="1"/>
    <col min="7164" max="7164" width="29.44140625" style="66" customWidth="1"/>
    <col min="7165" max="7165" width="23.5546875" style="66" customWidth="1"/>
    <col min="7166" max="7166" width="14.6640625" style="66" customWidth="1"/>
    <col min="7167" max="7167" width="23.5546875" style="66" customWidth="1"/>
    <col min="7168" max="7168" width="22" style="66" customWidth="1"/>
    <col min="7169" max="7169" width="27.5546875" style="66" customWidth="1"/>
    <col min="7170" max="7170" width="22" style="66" customWidth="1"/>
    <col min="7171" max="7171" width="27.5546875" style="66" customWidth="1"/>
    <col min="7172" max="7172" width="22.88671875" style="66" customWidth="1"/>
    <col min="7173" max="7418" width="9.109375" style="66"/>
    <col min="7419" max="7419" width="48.33203125" style="66" customWidth="1"/>
    <col min="7420" max="7420" width="29.44140625" style="66" customWidth="1"/>
    <col min="7421" max="7421" width="23.5546875" style="66" customWidth="1"/>
    <col min="7422" max="7422" width="14.6640625" style="66" customWidth="1"/>
    <col min="7423" max="7423" width="23.5546875" style="66" customWidth="1"/>
    <col min="7424" max="7424" width="22" style="66" customWidth="1"/>
    <col min="7425" max="7425" width="27.5546875" style="66" customWidth="1"/>
    <col min="7426" max="7426" width="22" style="66" customWidth="1"/>
    <col min="7427" max="7427" width="27.5546875" style="66" customWidth="1"/>
    <col min="7428" max="7428" width="22.88671875" style="66" customWidth="1"/>
    <col min="7429" max="7674" width="9.109375" style="66"/>
    <col min="7675" max="7675" width="48.33203125" style="66" customWidth="1"/>
    <col min="7676" max="7676" width="29.44140625" style="66" customWidth="1"/>
    <col min="7677" max="7677" width="23.5546875" style="66" customWidth="1"/>
    <col min="7678" max="7678" width="14.6640625" style="66" customWidth="1"/>
    <col min="7679" max="7679" width="23.5546875" style="66" customWidth="1"/>
    <col min="7680" max="7680" width="22" style="66" customWidth="1"/>
    <col min="7681" max="7681" width="27.5546875" style="66" customWidth="1"/>
    <col min="7682" max="7682" width="22" style="66" customWidth="1"/>
    <col min="7683" max="7683" width="27.5546875" style="66" customWidth="1"/>
    <col min="7684" max="7684" width="22.88671875" style="66" customWidth="1"/>
    <col min="7685" max="7930" width="9.109375" style="66"/>
    <col min="7931" max="7931" width="48.33203125" style="66" customWidth="1"/>
    <col min="7932" max="7932" width="29.44140625" style="66" customWidth="1"/>
    <col min="7933" max="7933" width="23.5546875" style="66" customWidth="1"/>
    <col min="7934" max="7934" width="14.6640625" style="66" customWidth="1"/>
    <col min="7935" max="7935" width="23.5546875" style="66" customWidth="1"/>
    <col min="7936" max="7936" width="22" style="66" customWidth="1"/>
    <col min="7937" max="7937" width="27.5546875" style="66" customWidth="1"/>
    <col min="7938" max="7938" width="22" style="66" customWidth="1"/>
    <col min="7939" max="7939" width="27.5546875" style="66" customWidth="1"/>
    <col min="7940" max="7940" width="22.88671875" style="66" customWidth="1"/>
    <col min="7941" max="8186" width="9.109375" style="66"/>
    <col min="8187" max="8187" width="48.33203125" style="66" customWidth="1"/>
    <col min="8188" max="8188" width="29.44140625" style="66" customWidth="1"/>
    <col min="8189" max="8189" width="23.5546875" style="66" customWidth="1"/>
    <col min="8190" max="8190" width="14.6640625" style="66" customWidth="1"/>
    <col min="8191" max="8191" width="23.5546875" style="66" customWidth="1"/>
    <col min="8192" max="8192" width="22" style="66" customWidth="1"/>
    <col min="8193" max="8193" width="27.5546875" style="66" customWidth="1"/>
    <col min="8194" max="8194" width="22" style="66" customWidth="1"/>
    <col min="8195" max="8195" width="27.5546875" style="66" customWidth="1"/>
    <col min="8196" max="8196" width="22.88671875" style="66" customWidth="1"/>
    <col min="8197" max="8442" width="9.109375" style="66"/>
    <col min="8443" max="8443" width="48.33203125" style="66" customWidth="1"/>
    <col min="8444" max="8444" width="29.44140625" style="66" customWidth="1"/>
    <col min="8445" max="8445" width="23.5546875" style="66" customWidth="1"/>
    <col min="8446" max="8446" width="14.6640625" style="66" customWidth="1"/>
    <col min="8447" max="8447" width="23.5546875" style="66" customWidth="1"/>
    <col min="8448" max="8448" width="22" style="66" customWidth="1"/>
    <col min="8449" max="8449" width="27.5546875" style="66" customWidth="1"/>
    <col min="8450" max="8450" width="22" style="66" customWidth="1"/>
    <col min="8451" max="8451" width="27.5546875" style="66" customWidth="1"/>
    <col min="8452" max="8452" width="22.88671875" style="66" customWidth="1"/>
    <col min="8453" max="8698" width="9.109375" style="66"/>
    <col min="8699" max="8699" width="48.33203125" style="66" customWidth="1"/>
    <col min="8700" max="8700" width="29.44140625" style="66" customWidth="1"/>
    <col min="8701" max="8701" width="23.5546875" style="66" customWidth="1"/>
    <col min="8702" max="8702" width="14.6640625" style="66" customWidth="1"/>
    <col min="8703" max="8703" width="23.5546875" style="66" customWidth="1"/>
    <col min="8704" max="8704" width="22" style="66" customWidth="1"/>
    <col min="8705" max="8705" width="27.5546875" style="66" customWidth="1"/>
    <col min="8706" max="8706" width="22" style="66" customWidth="1"/>
    <col min="8707" max="8707" width="27.5546875" style="66" customWidth="1"/>
    <col min="8708" max="8708" width="22.88671875" style="66" customWidth="1"/>
    <col min="8709" max="8954" width="9.109375" style="66"/>
    <col min="8955" max="8955" width="48.33203125" style="66" customWidth="1"/>
    <col min="8956" max="8956" width="29.44140625" style="66" customWidth="1"/>
    <col min="8957" max="8957" width="23.5546875" style="66" customWidth="1"/>
    <col min="8958" max="8958" width="14.6640625" style="66" customWidth="1"/>
    <col min="8959" max="8959" width="23.5546875" style="66" customWidth="1"/>
    <col min="8960" max="8960" width="22" style="66" customWidth="1"/>
    <col min="8961" max="8961" width="27.5546875" style="66" customWidth="1"/>
    <col min="8962" max="8962" width="22" style="66" customWidth="1"/>
    <col min="8963" max="8963" width="27.5546875" style="66" customWidth="1"/>
    <col min="8964" max="8964" width="22.88671875" style="66" customWidth="1"/>
    <col min="8965" max="9210" width="9.109375" style="66"/>
    <col min="9211" max="9211" width="48.33203125" style="66" customWidth="1"/>
    <col min="9212" max="9212" width="29.44140625" style="66" customWidth="1"/>
    <col min="9213" max="9213" width="23.5546875" style="66" customWidth="1"/>
    <col min="9214" max="9214" width="14.6640625" style="66" customWidth="1"/>
    <col min="9215" max="9215" width="23.5546875" style="66" customWidth="1"/>
    <col min="9216" max="9216" width="22" style="66" customWidth="1"/>
    <col min="9217" max="9217" width="27.5546875" style="66" customWidth="1"/>
    <col min="9218" max="9218" width="22" style="66" customWidth="1"/>
    <col min="9219" max="9219" width="27.5546875" style="66" customWidth="1"/>
    <col min="9220" max="9220" width="22.88671875" style="66" customWidth="1"/>
    <col min="9221" max="9466" width="9.109375" style="66"/>
    <col min="9467" max="9467" width="48.33203125" style="66" customWidth="1"/>
    <col min="9468" max="9468" width="29.44140625" style="66" customWidth="1"/>
    <col min="9469" max="9469" width="23.5546875" style="66" customWidth="1"/>
    <col min="9470" max="9470" width="14.6640625" style="66" customWidth="1"/>
    <col min="9471" max="9471" width="23.5546875" style="66" customWidth="1"/>
    <col min="9472" max="9472" width="22" style="66" customWidth="1"/>
    <col min="9473" max="9473" width="27.5546875" style="66" customWidth="1"/>
    <col min="9474" max="9474" width="22" style="66" customWidth="1"/>
    <col min="9475" max="9475" width="27.5546875" style="66" customWidth="1"/>
    <col min="9476" max="9476" width="22.88671875" style="66" customWidth="1"/>
    <col min="9477" max="9722" width="9.109375" style="66"/>
    <col min="9723" max="9723" width="48.33203125" style="66" customWidth="1"/>
    <col min="9724" max="9724" width="29.44140625" style="66" customWidth="1"/>
    <col min="9725" max="9725" width="23.5546875" style="66" customWidth="1"/>
    <col min="9726" max="9726" width="14.6640625" style="66" customWidth="1"/>
    <col min="9727" max="9727" width="23.5546875" style="66" customWidth="1"/>
    <col min="9728" max="9728" width="22" style="66" customWidth="1"/>
    <col min="9729" max="9729" width="27.5546875" style="66" customWidth="1"/>
    <col min="9730" max="9730" width="22" style="66" customWidth="1"/>
    <col min="9731" max="9731" width="27.5546875" style="66" customWidth="1"/>
    <col min="9732" max="9732" width="22.88671875" style="66" customWidth="1"/>
    <col min="9733" max="9978" width="9.109375" style="66"/>
    <col min="9979" max="9979" width="48.33203125" style="66" customWidth="1"/>
    <col min="9980" max="9980" width="29.44140625" style="66" customWidth="1"/>
    <col min="9981" max="9981" width="23.5546875" style="66" customWidth="1"/>
    <col min="9982" max="9982" width="14.6640625" style="66" customWidth="1"/>
    <col min="9983" max="9983" width="23.5546875" style="66" customWidth="1"/>
    <col min="9984" max="9984" width="22" style="66" customWidth="1"/>
    <col min="9985" max="9985" width="27.5546875" style="66" customWidth="1"/>
    <col min="9986" max="9986" width="22" style="66" customWidth="1"/>
    <col min="9987" max="9987" width="27.5546875" style="66" customWidth="1"/>
    <col min="9988" max="9988" width="22.88671875" style="66" customWidth="1"/>
    <col min="9989" max="10234" width="9.109375" style="66"/>
    <col min="10235" max="10235" width="48.33203125" style="66" customWidth="1"/>
    <col min="10236" max="10236" width="29.44140625" style="66" customWidth="1"/>
    <col min="10237" max="10237" width="23.5546875" style="66" customWidth="1"/>
    <col min="10238" max="10238" width="14.6640625" style="66" customWidth="1"/>
    <col min="10239" max="10239" width="23.5546875" style="66" customWidth="1"/>
    <col min="10240" max="10240" width="22" style="66" customWidth="1"/>
    <col min="10241" max="10241" width="27.5546875" style="66" customWidth="1"/>
    <col min="10242" max="10242" width="22" style="66" customWidth="1"/>
    <col min="10243" max="10243" width="27.5546875" style="66" customWidth="1"/>
    <col min="10244" max="10244" width="22.88671875" style="66" customWidth="1"/>
    <col min="10245" max="10490" width="9.109375" style="66"/>
    <col min="10491" max="10491" width="48.33203125" style="66" customWidth="1"/>
    <col min="10492" max="10492" width="29.44140625" style="66" customWidth="1"/>
    <col min="10493" max="10493" width="23.5546875" style="66" customWidth="1"/>
    <col min="10494" max="10494" width="14.6640625" style="66" customWidth="1"/>
    <col min="10495" max="10495" width="23.5546875" style="66" customWidth="1"/>
    <col min="10496" max="10496" width="22" style="66" customWidth="1"/>
    <col min="10497" max="10497" width="27.5546875" style="66" customWidth="1"/>
    <col min="10498" max="10498" width="22" style="66" customWidth="1"/>
    <col min="10499" max="10499" width="27.5546875" style="66" customWidth="1"/>
    <col min="10500" max="10500" width="22.88671875" style="66" customWidth="1"/>
    <col min="10501" max="10746" width="9.109375" style="66"/>
    <col min="10747" max="10747" width="48.33203125" style="66" customWidth="1"/>
    <col min="10748" max="10748" width="29.44140625" style="66" customWidth="1"/>
    <col min="10749" max="10749" width="23.5546875" style="66" customWidth="1"/>
    <col min="10750" max="10750" width="14.6640625" style="66" customWidth="1"/>
    <col min="10751" max="10751" width="23.5546875" style="66" customWidth="1"/>
    <col min="10752" max="10752" width="22" style="66" customWidth="1"/>
    <col min="10753" max="10753" width="27.5546875" style="66" customWidth="1"/>
    <col min="10754" max="10754" width="22" style="66" customWidth="1"/>
    <col min="10755" max="10755" width="27.5546875" style="66" customWidth="1"/>
    <col min="10756" max="10756" width="22.88671875" style="66" customWidth="1"/>
    <col min="10757" max="11002" width="9.109375" style="66"/>
    <col min="11003" max="11003" width="48.33203125" style="66" customWidth="1"/>
    <col min="11004" max="11004" width="29.44140625" style="66" customWidth="1"/>
    <col min="11005" max="11005" width="23.5546875" style="66" customWidth="1"/>
    <col min="11006" max="11006" width="14.6640625" style="66" customWidth="1"/>
    <col min="11007" max="11007" width="23.5546875" style="66" customWidth="1"/>
    <col min="11008" max="11008" width="22" style="66" customWidth="1"/>
    <col min="11009" max="11009" width="27.5546875" style="66" customWidth="1"/>
    <col min="11010" max="11010" width="22" style="66" customWidth="1"/>
    <col min="11011" max="11011" width="27.5546875" style="66" customWidth="1"/>
    <col min="11012" max="11012" width="22.88671875" style="66" customWidth="1"/>
    <col min="11013" max="11258" width="9.109375" style="66"/>
    <col min="11259" max="11259" width="48.33203125" style="66" customWidth="1"/>
    <col min="11260" max="11260" width="29.44140625" style="66" customWidth="1"/>
    <col min="11261" max="11261" width="23.5546875" style="66" customWidth="1"/>
    <col min="11262" max="11262" width="14.6640625" style="66" customWidth="1"/>
    <col min="11263" max="11263" width="23.5546875" style="66" customWidth="1"/>
    <col min="11264" max="11264" width="22" style="66" customWidth="1"/>
    <col min="11265" max="11265" width="27.5546875" style="66" customWidth="1"/>
    <col min="11266" max="11266" width="22" style="66" customWidth="1"/>
    <col min="11267" max="11267" width="27.5546875" style="66" customWidth="1"/>
    <col min="11268" max="11268" width="22.88671875" style="66" customWidth="1"/>
    <col min="11269" max="11514" width="9.109375" style="66"/>
    <col min="11515" max="11515" width="48.33203125" style="66" customWidth="1"/>
    <col min="11516" max="11516" width="29.44140625" style="66" customWidth="1"/>
    <col min="11517" max="11517" width="23.5546875" style="66" customWidth="1"/>
    <col min="11518" max="11518" width="14.6640625" style="66" customWidth="1"/>
    <col min="11519" max="11519" width="23.5546875" style="66" customWidth="1"/>
    <col min="11520" max="11520" width="22" style="66" customWidth="1"/>
    <col min="11521" max="11521" width="27.5546875" style="66" customWidth="1"/>
    <col min="11522" max="11522" width="22" style="66" customWidth="1"/>
    <col min="11523" max="11523" width="27.5546875" style="66" customWidth="1"/>
    <col min="11524" max="11524" width="22.88671875" style="66" customWidth="1"/>
    <col min="11525" max="11770" width="9.109375" style="66"/>
    <col min="11771" max="11771" width="48.33203125" style="66" customWidth="1"/>
    <col min="11772" max="11772" width="29.44140625" style="66" customWidth="1"/>
    <col min="11773" max="11773" width="23.5546875" style="66" customWidth="1"/>
    <col min="11774" max="11774" width="14.6640625" style="66" customWidth="1"/>
    <col min="11775" max="11775" width="23.5546875" style="66" customWidth="1"/>
    <col min="11776" max="11776" width="22" style="66" customWidth="1"/>
    <col min="11777" max="11777" width="27.5546875" style="66" customWidth="1"/>
    <col min="11778" max="11778" width="22" style="66" customWidth="1"/>
    <col min="11779" max="11779" width="27.5546875" style="66" customWidth="1"/>
    <col min="11780" max="11780" width="22.88671875" style="66" customWidth="1"/>
    <col min="11781" max="12026" width="9.109375" style="66"/>
    <col min="12027" max="12027" width="48.33203125" style="66" customWidth="1"/>
    <col min="12028" max="12028" width="29.44140625" style="66" customWidth="1"/>
    <col min="12029" max="12029" width="23.5546875" style="66" customWidth="1"/>
    <col min="12030" max="12030" width="14.6640625" style="66" customWidth="1"/>
    <col min="12031" max="12031" width="23.5546875" style="66" customWidth="1"/>
    <col min="12032" max="12032" width="22" style="66" customWidth="1"/>
    <col min="12033" max="12033" width="27.5546875" style="66" customWidth="1"/>
    <col min="12034" max="12034" width="22" style="66" customWidth="1"/>
    <col min="12035" max="12035" width="27.5546875" style="66" customWidth="1"/>
    <col min="12036" max="12036" width="22.88671875" style="66" customWidth="1"/>
    <col min="12037" max="12282" width="9.109375" style="66"/>
    <col min="12283" max="12283" width="48.33203125" style="66" customWidth="1"/>
    <col min="12284" max="12284" width="29.44140625" style="66" customWidth="1"/>
    <col min="12285" max="12285" width="23.5546875" style="66" customWidth="1"/>
    <col min="12286" max="12286" width="14.6640625" style="66" customWidth="1"/>
    <col min="12287" max="12287" width="23.5546875" style="66" customWidth="1"/>
    <col min="12288" max="12288" width="22" style="66" customWidth="1"/>
    <col min="12289" max="12289" width="27.5546875" style="66" customWidth="1"/>
    <col min="12290" max="12290" width="22" style="66" customWidth="1"/>
    <col min="12291" max="12291" width="27.5546875" style="66" customWidth="1"/>
    <col min="12292" max="12292" width="22.88671875" style="66" customWidth="1"/>
    <col min="12293" max="12538" width="9.109375" style="66"/>
    <col min="12539" max="12539" width="48.33203125" style="66" customWidth="1"/>
    <col min="12540" max="12540" width="29.44140625" style="66" customWidth="1"/>
    <col min="12541" max="12541" width="23.5546875" style="66" customWidth="1"/>
    <col min="12542" max="12542" width="14.6640625" style="66" customWidth="1"/>
    <col min="12543" max="12543" width="23.5546875" style="66" customWidth="1"/>
    <col min="12544" max="12544" width="22" style="66" customWidth="1"/>
    <col min="12545" max="12545" width="27.5546875" style="66" customWidth="1"/>
    <col min="12546" max="12546" width="22" style="66" customWidth="1"/>
    <col min="12547" max="12547" width="27.5546875" style="66" customWidth="1"/>
    <col min="12548" max="12548" width="22.88671875" style="66" customWidth="1"/>
    <col min="12549" max="12794" width="9.109375" style="66"/>
    <col min="12795" max="12795" width="48.33203125" style="66" customWidth="1"/>
    <col min="12796" max="12796" width="29.44140625" style="66" customWidth="1"/>
    <col min="12797" max="12797" width="23.5546875" style="66" customWidth="1"/>
    <col min="12798" max="12798" width="14.6640625" style="66" customWidth="1"/>
    <col min="12799" max="12799" width="23.5546875" style="66" customWidth="1"/>
    <col min="12800" max="12800" width="22" style="66" customWidth="1"/>
    <col min="12801" max="12801" width="27.5546875" style="66" customWidth="1"/>
    <col min="12802" max="12802" width="22" style="66" customWidth="1"/>
    <col min="12803" max="12803" width="27.5546875" style="66" customWidth="1"/>
    <col min="12804" max="12804" width="22.88671875" style="66" customWidth="1"/>
    <col min="12805" max="13050" width="9.109375" style="66"/>
    <col min="13051" max="13051" width="48.33203125" style="66" customWidth="1"/>
    <col min="13052" max="13052" width="29.44140625" style="66" customWidth="1"/>
    <col min="13053" max="13053" width="23.5546875" style="66" customWidth="1"/>
    <col min="13054" max="13054" width="14.6640625" style="66" customWidth="1"/>
    <col min="13055" max="13055" width="23.5546875" style="66" customWidth="1"/>
    <col min="13056" max="13056" width="22" style="66" customWidth="1"/>
    <col min="13057" max="13057" width="27.5546875" style="66" customWidth="1"/>
    <col min="13058" max="13058" width="22" style="66" customWidth="1"/>
    <col min="13059" max="13059" width="27.5546875" style="66" customWidth="1"/>
    <col min="13060" max="13060" width="22.88671875" style="66" customWidth="1"/>
    <col min="13061" max="13306" width="9.109375" style="66"/>
    <col min="13307" max="13307" width="48.33203125" style="66" customWidth="1"/>
    <col min="13308" max="13308" width="29.44140625" style="66" customWidth="1"/>
    <col min="13309" max="13309" width="23.5546875" style="66" customWidth="1"/>
    <col min="13310" max="13310" width="14.6640625" style="66" customWidth="1"/>
    <col min="13311" max="13311" width="23.5546875" style="66" customWidth="1"/>
    <col min="13312" max="13312" width="22" style="66" customWidth="1"/>
    <col min="13313" max="13313" width="27.5546875" style="66" customWidth="1"/>
    <col min="13314" max="13314" width="22" style="66" customWidth="1"/>
    <col min="13315" max="13315" width="27.5546875" style="66" customWidth="1"/>
    <col min="13316" max="13316" width="22.88671875" style="66" customWidth="1"/>
    <col min="13317" max="13562" width="9.109375" style="66"/>
    <col min="13563" max="13563" width="48.33203125" style="66" customWidth="1"/>
    <col min="13564" max="13564" width="29.44140625" style="66" customWidth="1"/>
    <col min="13565" max="13565" width="23.5546875" style="66" customWidth="1"/>
    <col min="13566" max="13566" width="14.6640625" style="66" customWidth="1"/>
    <col min="13567" max="13567" width="23.5546875" style="66" customWidth="1"/>
    <col min="13568" max="13568" width="22" style="66" customWidth="1"/>
    <col min="13569" max="13569" width="27.5546875" style="66" customWidth="1"/>
    <col min="13570" max="13570" width="22" style="66" customWidth="1"/>
    <col min="13571" max="13571" width="27.5546875" style="66" customWidth="1"/>
    <col min="13572" max="13572" width="22.88671875" style="66" customWidth="1"/>
    <col min="13573" max="13818" width="9.109375" style="66"/>
    <col min="13819" max="13819" width="48.33203125" style="66" customWidth="1"/>
    <col min="13820" max="13820" width="29.44140625" style="66" customWidth="1"/>
    <col min="13821" max="13821" width="23.5546875" style="66" customWidth="1"/>
    <col min="13822" max="13822" width="14.6640625" style="66" customWidth="1"/>
    <col min="13823" max="13823" width="23.5546875" style="66" customWidth="1"/>
    <col min="13824" max="13824" width="22" style="66" customWidth="1"/>
    <col min="13825" max="13825" width="27.5546875" style="66" customWidth="1"/>
    <col min="13826" max="13826" width="22" style="66" customWidth="1"/>
    <col min="13827" max="13827" width="27.5546875" style="66" customWidth="1"/>
    <col min="13828" max="13828" width="22.88671875" style="66" customWidth="1"/>
    <col min="13829" max="14074" width="9.109375" style="66"/>
    <col min="14075" max="14075" width="48.33203125" style="66" customWidth="1"/>
    <col min="14076" max="14076" width="29.44140625" style="66" customWidth="1"/>
    <col min="14077" max="14077" width="23.5546875" style="66" customWidth="1"/>
    <col min="14078" max="14078" width="14.6640625" style="66" customWidth="1"/>
    <col min="14079" max="14079" width="23.5546875" style="66" customWidth="1"/>
    <col min="14080" max="14080" width="22" style="66" customWidth="1"/>
    <col min="14081" max="14081" width="27.5546875" style="66" customWidth="1"/>
    <col min="14082" max="14082" width="22" style="66" customWidth="1"/>
    <col min="14083" max="14083" width="27.5546875" style="66" customWidth="1"/>
    <col min="14084" max="14084" width="22.88671875" style="66" customWidth="1"/>
    <col min="14085" max="14330" width="9.109375" style="66"/>
    <col min="14331" max="14331" width="48.33203125" style="66" customWidth="1"/>
    <col min="14332" max="14332" width="29.44140625" style="66" customWidth="1"/>
    <col min="14333" max="14333" width="23.5546875" style="66" customWidth="1"/>
    <col min="14334" max="14334" width="14.6640625" style="66" customWidth="1"/>
    <col min="14335" max="14335" width="23.5546875" style="66" customWidth="1"/>
    <col min="14336" max="14336" width="22" style="66" customWidth="1"/>
    <col min="14337" max="14337" width="27.5546875" style="66" customWidth="1"/>
    <col min="14338" max="14338" width="22" style="66" customWidth="1"/>
    <col min="14339" max="14339" width="27.5546875" style="66" customWidth="1"/>
    <col min="14340" max="14340" width="22.88671875" style="66" customWidth="1"/>
    <col min="14341" max="14586" width="9.109375" style="66"/>
    <col min="14587" max="14587" width="48.33203125" style="66" customWidth="1"/>
    <col min="14588" max="14588" width="29.44140625" style="66" customWidth="1"/>
    <col min="14589" max="14589" width="23.5546875" style="66" customWidth="1"/>
    <col min="14590" max="14590" width="14.6640625" style="66" customWidth="1"/>
    <col min="14591" max="14591" width="23.5546875" style="66" customWidth="1"/>
    <col min="14592" max="14592" width="22" style="66" customWidth="1"/>
    <col min="14593" max="14593" width="27.5546875" style="66" customWidth="1"/>
    <col min="14594" max="14594" width="22" style="66" customWidth="1"/>
    <col min="14595" max="14595" width="27.5546875" style="66" customWidth="1"/>
    <col min="14596" max="14596" width="22.88671875" style="66" customWidth="1"/>
    <col min="14597" max="14842" width="9.109375" style="66"/>
    <col min="14843" max="14843" width="48.33203125" style="66" customWidth="1"/>
    <col min="14844" max="14844" width="29.44140625" style="66" customWidth="1"/>
    <col min="14845" max="14845" width="23.5546875" style="66" customWidth="1"/>
    <col min="14846" max="14846" width="14.6640625" style="66" customWidth="1"/>
    <col min="14847" max="14847" width="23.5546875" style="66" customWidth="1"/>
    <col min="14848" max="14848" width="22" style="66" customWidth="1"/>
    <col min="14849" max="14849" width="27.5546875" style="66" customWidth="1"/>
    <col min="14850" max="14850" width="22" style="66" customWidth="1"/>
    <col min="14851" max="14851" width="27.5546875" style="66" customWidth="1"/>
    <col min="14852" max="14852" width="22.88671875" style="66" customWidth="1"/>
    <col min="14853" max="15098" width="9.109375" style="66"/>
    <col min="15099" max="15099" width="48.33203125" style="66" customWidth="1"/>
    <col min="15100" max="15100" width="29.44140625" style="66" customWidth="1"/>
    <col min="15101" max="15101" width="23.5546875" style="66" customWidth="1"/>
    <col min="15102" max="15102" width="14.6640625" style="66" customWidth="1"/>
    <col min="15103" max="15103" width="23.5546875" style="66" customWidth="1"/>
    <col min="15104" max="15104" width="22" style="66" customWidth="1"/>
    <col min="15105" max="15105" width="27.5546875" style="66" customWidth="1"/>
    <col min="15106" max="15106" width="22" style="66" customWidth="1"/>
    <col min="15107" max="15107" width="27.5546875" style="66" customWidth="1"/>
    <col min="15108" max="15108" width="22.88671875" style="66" customWidth="1"/>
    <col min="15109" max="15354" width="9.109375" style="66"/>
    <col min="15355" max="15355" width="48.33203125" style="66" customWidth="1"/>
    <col min="15356" max="15356" width="29.44140625" style="66" customWidth="1"/>
    <col min="15357" max="15357" width="23.5546875" style="66" customWidth="1"/>
    <col min="15358" max="15358" width="14.6640625" style="66" customWidth="1"/>
    <col min="15359" max="15359" width="23.5546875" style="66" customWidth="1"/>
    <col min="15360" max="15360" width="22" style="66" customWidth="1"/>
    <col min="15361" max="15361" width="27.5546875" style="66" customWidth="1"/>
    <col min="15362" max="15362" width="22" style="66" customWidth="1"/>
    <col min="15363" max="15363" width="27.5546875" style="66" customWidth="1"/>
    <col min="15364" max="15364" width="22.88671875" style="66" customWidth="1"/>
    <col min="15365" max="15610" width="9.109375" style="66"/>
    <col min="15611" max="15611" width="48.33203125" style="66" customWidth="1"/>
    <col min="15612" max="15612" width="29.44140625" style="66" customWidth="1"/>
    <col min="15613" max="15613" width="23.5546875" style="66" customWidth="1"/>
    <col min="15614" max="15614" width="14.6640625" style="66" customWidth="1"/>
    <col min="15615" max="15615" width="23.5546875" style="66" customWidth="1"/>
    <col min="15616" max="15616" width="22" style="66" customWidth="1"/>
    <col min="15617" max="15617" width="27.5546875" style="66" customWidth="1"/>
    <col min="15618" max="15618" width="22" style="66" customWidth="1"/>
    <col min="15619" max="15619" width="27.5546875" style="66" customWidth="1"/>
    <col min="15620" max="15620" width="22.88671875" style="66" customWidth="1"/>
    <col min="15621" max="15866" width="9.109375" style="66"/>
    <col min="15867" max="15867" width="48.33203125" style="66" customWidth="1"/>
    <col min="15868" max="15868" width="29.44140625" style="66" customWidth="1"/>
    <col min="15869" max="15869" width="23.5546875" style="66" customWidth="1"/>
    <col min="15870" max="15870" width="14.6640625" style="66" customWidth="1"/>
    <col min="15871" max="15871" width="23.5546875" style="66" customWidth="1"/>
    <col min="15872" max="15872" width="22" style="66" customWidth="1"/>
    <col min="15873" max="15873" width="27.5546875" style="66" customWidth="1"/>
    <col min="15874" max="15874" width="22" style="66" customWidth="1"/>
    <col min="15875" max="15875" width="27.5546875" style="66" customWidth="1"/>
    <col min="15876" max="15876" width="22.88671875" style="66" customWidth="1"/>
    <col min="15877" max="16122" width="9.109375" style="66"/>
    <col min="16123" max="16123" width="48.33203125" style="66" customWidth="1"/>
    <col min="16124" max="16124" width="29.44140625" style="66" customWidth="1"/>
    <col min="16125" max="16125" width="23.5546875" style="66" customWidth="1"/>
    <col min="16126" max="16126" width="14.6640625" style="66" customWidth="1"/>
    <col min="16127" max="16127" width="23.5546875" style="66" customWidth="1"/>
    <col min="16128" max="16128" width="22" style="66" customWidth="1"/>
    <col min="16129" max="16129" width="27.5546875" style="66" customWidth="1"/>
    <col min="16130" max="16130" width="22" style="66" customWidth="1"/>
    <col min="16131" max="16131" width="27.5546875" style="66" customWidth="1"/>
    <col min="16132" max="16132" width="22.88671875" style="66" customWidth="1"/>
    <col min="16133" max="16384" width="9.109375" style="66"/>
  </cols>
  <sheetData>
    <row r="1" spans="1:87" s="80" customFormat="1" ht="13.8" thickBot="1" x14ac:dyDescent="0.25">
      <c r="A1" s="111" t="s">
        <v>20</v>
      </c>
      <c r="B1" s="113" t="s">
        <v>101</v>
      </c>
      <c r="C1" s="119" t="s">
        <v>105</v>
      </c>
      <c r="D1" s="119" t="s">
        <v>102</v>
      </c>
      <c r="E1" s="120" t="s">
        <v>92</v>
      </c>
      <c r="F1" s="119" t="s">
        <v>103</v>
      </c>
    </row>
    <row r="2" spans="1:87" s="81" customFormat="1" ht="13.2" x14ac:dyDescent="0.25">
      <c r="A2" s="46" t="s">
        <v>39</v>
      </c>
      <c r="B2" s="58"/>
      <c r="C2" s="76"/>
      <c r="D2" s="76"/>
      <c r="E2" s="121"/>
      <c r="F2" s="76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</row>
    <row r="3" spans="1:87" s="89" customFormat="1" ht="26.4" x14ac:dyDescent="0.25">
      <c r="A3" s="82" t="s">
        <v>40</v>
      </c>
      <c r="B3" s="75">
        <f>B4</f>
        <v>1114567.08</v>
      </c>
      <c r="C3" s="75">
        <f>C4</f>
        <v>1396597</v>
      </c>
      <c r="D3" s="75">
        <f>D4</f>
        <v>1627353</v>
      </c>
      <c r="E3" s="75">
        <f>E4</f>
        <v>1664553</v>
      </c>
      <c r="F3" s="75">
        <f t="shared" ref="F3" si="0">F4</f>
        <v>1664553</v>
      </c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</row>
    <row r="4" spans="1:87" s="88" customFormat="1" ht="26.4" x14ac:dyDescent="0.25">
      <c r="A4" s="61" t="s">
        <v>84</v>
      </c>
      <c r="B4" s="72">
        <f>B5+B16+B33+B53+B62+B70+B79</f>
        <v>1114567.08</v>
      </c>
      <c r="C4" s="72">
        <f>C5+C16+C33+C53+C62+C70+C79</f>
        <v>1396597</v>
      </c>
      <c r="D4" s="72">
        <f>D5+D16+D33+D53+D62+D70+D79</f>
        <v>1627353</v>
      </c>
      <c r="E4" s="72">
        <f>E5+E16+E33+E53+E62+E70+E79</f>
        <v>1664553</v>
      </c>
      <c r="F4" s="72">
        <f>F5+F16+F33+F53+F62+F70+F79</f>
        <v>1664553</v>
      </c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</row>
    <row r="5" spans="1:87" s="87" customFormat="1" ht="13.2" x14ac:dyDescent="0.25">
      <c r="A5" s="62" t="s">
        <v>47</v>
      </c>
      <c r="B5" s="71">
        <f>B6</f>
        <v>36272</v>
      </c>
      <c r="C5" s="71">
        <f t="shared" ref="C5:F7" si="1">C6</f>
        <v>63220</v>
      </c>
      <c r="D5" s="71">
        <f t="shared" si="1"/>
        <v>31700</v>
      </c>
      <c r="E5" s="71">
        <f t="shared" si="1"/>
        <v>31700</v>
      </c>
      <c r="F5" s="71">
        <f t="shared" si="1"/>
        <v>31700</v>
      </c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</row>
    <row r="6" spans="1:87" s="110" customFormat="1" ht="26.4" x14ac:dyDescent="0.25">
      <c r="A6" s="108" t="s">
        <v>48</v>
      </c>
      <c r="B6" s="109">
        <f>B7+B13</f>
        <v>36272</v>
      </c>
      <c r="C6" s="109">
        <f t="shared" si="1"/>
        <v>63220</v>
      </c>
      <c r="D6" s="109">
        <f t="shared" si="1"/>
        <v>31700</v>
      </c>
      <c r="E6" s="109">
        <f t="shared" si="1"/>
        <v>31700</v>
      </c>
      <c r="F6" s="109">
        <f t="shared" si="1"/>
        <v>31700</v>
      </c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</row>
    <row r="7" spans="1:87" s="81" customFormat="1" ht="13.2" x14ac:dyDescent="0.25">
      <c r="A7" s="46" t="s">
        <v>43</v>
      </c>
      <c r="B7" s="58">
        <f>B8</f>
        <v>26545</v>
      </c>
      <c r="C7" s="58">
        <f t="shared" si="1"/>
        <v>63220</v>
      </c>
      <c r="D7" s="58">
        <f t="shared" si="1"/>
        <v>31700</v>
      </c>
      <c r="E7" s="58">
        <f t="shared" si="1"/>
        <v>31700</v>
      </c>
      <c r="F7" s="58">
        <f t="shared" si="1"/>
        <v>31700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</row>
    <row r="8" spans="1:87" s="86" customFormat="1" ht="13.2" x14ac:dyDescent="0.25">
      <c r="A8" s="64" t="s">
        <v>49</v>
      </c>
      <c r="B8" s="73">
        <f>B9+B11</f>
        <v>26545</v>
      </c>
      <c r="C8" s="73">
        <f t="shared" ref="C8:E8" si="2">C9+C11</f>
        <v>63220</v>
      </c>
      <c r="D8" s="73">
        <f t="shared" si="2"/>
        <v>31700</v>
      </c>
      <c r="E8" s="73">
        <f t="shared" si="2"/>
        <v>31700</v>
      </c>
      <c r="F8" s="73">
        <f>F9+F11</f>
        <v>31700</v>
      </c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</row>
    <row r="9" spans="1:87" s="81" customFormat="1" ht="13.2" x14ac:dyDescent="0.25">
      <c r="A9" s="54" t="s">
        <v>32</v>
      </c>
      <c r="B9" s="58">
        <f>B10</f>
        <v>13272</v>
      </c>
      <c r="C9" s="58">
        <f t="shared" ref="C9:D9" si="3">C10</f>
        <v>13400</v>
      </c>
      <c r="D9" s="58">
        <f t="shared" si="3"/>
        <v>11400</v>
      </c>
      <c r="E9" s="58">
        <v>11400</v>
      </c>
      <c r="F9" s="58">
        <v>11400</v>
      </c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</row>
    <row r="10" spans="1:87" s="81" customFormat="1" ht="13.2" x14ac:dyDescent="0.25">
      <c r="A10" s="55" t="s">
        <v>51</v>
      </c>
      <c r="B10" s="58">
        <v>13272</v>
      </c>
      <c r="C10" s="76">
        <v>13400</v>
      </c>
      <c r="D10" s="76">
        <v>11400</v>
      </c>
      <c r="E10" s="79"/>
      <c r="F10" s="146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</row>
    <row r="11" spans="1:87" s="81" customFormat="1" ht="26.4" x14ac:dyDescent="0.25">
      <c r="A11" s="54" t="s">
        <v>36</v>
      </c>
      <c r="B11" s="58">
        <f>B12</f>
        <v>13273</v>
      </c>
      <c r="C11" s="58">
        <v>49820</v>
      </c>
      <c r="D11" s="58">
        <f t="shared" ref="D11" si="4">D12</f>
        <v>20300</v>
      </c>
      <c r="E11" s="58">
        <v>20300</v>
      </c>
      <c r="F11" s="58">
        <v>20300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</row>
    <row r="12" spans="1:87" s="81" customFormat="1" ht="13.2" x14ac:dyDescent="0.25">
      <c r="A12" s="55" t="s">
        <v>54</v>
      </c>
      <c r="B12" s="58">
        <v>13273</v>
      </c>
      <c r="C12" s="76">
        <v>49820</v>
      </c>
      <c r="D12" s="76">
        <v>20300</v>
      </c>
      <c r="E12" s="79"/>
      <c r="F12" s="146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</row>
    <row r="13" spans="1:87" s="150" customFormat="1" ht="13.2" x14ac:dyDescent="0.25">
      <c r="A13" s="149" t="s">
        <v>117</v>
      </c>
      <c r="B13" s="73">
        <v>9727</v>
      </c>
      <c r="C13" s="148">
        <v>0</v>
      </c>
      <c r="D13" s="148">
        <v>0</v>
      </c>
      <c r="E13" s="147">
        <v>0</v>
      </c>
      <c r="F13" s="148">
        <v>0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</row>
    <row r="14" spans="1:87" s="81" customFormat="1" ht="26.4" x14ac:dyDescent="0.25">
      <c r="A14" s="54" t="s">
        <v>36</v>
      </c>
      <c r="B14" s="58">
        <v>9727</v>
      </c>
      <c r="C14" s="76">
        <v>0</v>
      </c>
      <c r="D14" s="76">
        <v>0</v>
      </c>
      <c r="E14" s="122">
        <v>0</v>
      </c>
      <c r="F14" s="77">
        <v>0</v>
      </c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</row>
    <row r="15" spans="1:87" s="81" customFormat="1" ht="13.2" x14ac:dyDescent="0.25">
      <c r="A15" s="55" t="s">
        <v>54</v>
      </c>
      <c r="B15" s="58">
        <v>9727</v>
      </c>
      <c r="C15" s="76">
        <v>0</v>
      </c>
      <c r="D15" s="76">
        <v>0</v>
      </c>
      <c r="E15" s="79"/>
      <c r="F15" s="146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</row>
    <row r="16" spans="1:87" s="87" customFormat="1" ht="13.2" x14ac:dyDescent="0.25">
      <c r="A16" s="62" t="s">
        <v>55</v>
      </c>
      <c r="B16" s="71">
        <f>B17</f>
        <v>98008.52</v>
      </c>
      <c r="C16" s="71">
        <f t="shared" ref="C16:F18" si="5">C17</f>
        <v>133824</v>
      </c>
      <c r="D16" s="71">
        <f t="shared" si="5"/>
        <v>117800</v>
      </c>
      <c r="E16" s="71">
        <f t="shared" si="5"/>
        <v>120000</v>
      </c>
      <c r="F16" s="71">
        <f t="shared" si="5"/>
        <v>120000</v>
      </c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  <c r="BR16" s="130"/>
      <c r="BS16" s="130"/>
      <c r="BT16" s="130"/>
      <c r="BU16" s="130"/>
      <c r="BV16" s="130"/>
      <c r="BW16" s="130"/>
      <c r="BX16" s="130"/>
      <c r="BY16" s="130"/>
      <c r="BZ16" s="130"/>
      <c r="CA16" s="130"/>
      <c r="CB16" s="130"/>
      <c r="CC16" s="130"/>
      <c r="CD16" s="130"/>
      <c r="CE16" s="130"/>
      <c r="CF16" s="130"/>
      <c r="CG16" s="130"/>
      <c r="CH16" s="130"/>
      <c r="CI16" s="130"/>
    </row>
    <row r="17" spans="1:87" s="110" customFormat="1" ht="26.4" x14ac:dyDescent="0.25">
      <c r="A17" s="108" t="s">
        <v>56</v>
      </c>
      <c r="B17" s="109">
        <f>B18</f>
        <v>98008.52</v>
      </c>
      <c r="C17" s="109">
        <f t="shared" si="5"/>
        <v>133824</v>
      </c>
      <c r="D17" s="109">
        <f t="shared" si="5"/>
        <v>117800</v>
      </c>
      <c r="E17" s="109">
        <f t="shared" si="5"/>
        <v>120000</v>
      </c>
      <c r="F17" s="109">
        <f t="shared" si="5"/>
        <v>120000</v>
      </c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0"/>
      <c r="CG17" s="130"/>
      <c r="CH17" s="130"/>
      <c r="CI17" s="130"/>
    </row>
    <row r="18" spans="1:87" s="81" customFormat="1" ht="26.4" x14ac:dyDescent="0.25">
      <c r="A18" s="46" t="s">
        <v>46</v>
      </c>
      <c r="B18" s="58">
        <f>B19</f>
        <v>98008.52</v>
      </c>
      <c r="C18" s="58">
        <f t="shared" si="5"/>
        <v>133824</v>
      </c>
      <c r="D18" s="58">
        <f t="shared" si="5"/>
        <v>117800</v>
      </c>
      <c r="E18" s="58">
        <f t="shared" si="5"/>
        <v>120000</v>
      </c>
      <c r="F18" s="58">
        <f t="shared" si="5"/>
        <v>120000</v>
      </c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</row>
    <row r="19" spans="1:87" s="86" customFormat="1" ht="13.2" x14ac:dyDescent="0.25">
      <c r="A19" s="64" t="s">
        <v>57</v>
      </c>
      <c r="B19" s="73">
        <f>B20+B24+B29+B31</f>
        <v>98008.52</v>
      </c>
      <c r="C19" s="73">
        <f>C20+C24+C29+C31</f>
        <v>133824</v>
      </c>
      <c r="D19" s="73">
        <f>D20+D24+D29+D31</f>
        <v>117800</v>
      </c>
      <c r="E19" s="73">
        <f>E20+E24+E29+E31</f>
        <v>120000</v>
      </c>
      <c r="F19" s="73">
        <f>F20+F24+F29+F31</f>
        <v>120000</v>
      </c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130"/>
      <c r="CF19" s="130"/>
      <c r="CG19" s="130"/>
      <c r="CH19" s="130"/>
      <c r="CI19" s="130"/>
    </row>
    <row r="20" spans="1:87" s="81" customFormat="1" ht="13.2" x14ac:dyDescent="0.25">
      <c r="A20" s="54" t="s">
        <v>31</v>
      </c>
      <c r="B20" s="58">
        <f>B21+B22+B23</f>
        <v>30324.33</v>
      </c>
      <c r="C20" s="58">
        <f t="shared" ref="C20" si="6">C21+C22+C23</f>
        <v>48000</v>
      </c>
      <c r="D20" s="58">
        <f>D21+D22+D23</f>
        <v>58600</v>
      </c>
      <c r="E20" s="58">
        <v>62900</v>
      </c>
      <c r="F20" s="58">
        <v>62900</v>
      </c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0"/>
      <c r="BT20" s="80"/>
      <c r="BU20" s="80"/>
      <c r="BV20" s="80"/>
      <c r="BW20" s="80"/>
      <c r="BX20" s="80"/>
      <c r="BY20" s="80"/>
      <c r="BZ20" s="80"/>
      <c r="CA20" s="80"/>
      <c r="CB20" s="80"/>
      <c r="CC20" s="80"/>
      <c r="CD20" s="80"/>
      <c r="CE20" s="80"/>
      <c r="CF20" s="80"/>
      <c r="CG20" s="80"/>
      <c r="CH20" s="80"/>
      <c r="CI20" s="80"/>
    </row>
    <row r="21" spans="1:87" s="81" customFormat="1" ht="13.2" x14ac:dyDescent="0.25">
      <c r="A21" s="55" t="s">
        <v>58</v>
      </c>
      <c r="B21" s="58">
        <v>26109.09</v>
      </c>
      <c r="C21" s="76">
        <v>40000</v>
      </c>
      <c r="D21" s="76">
        <v>48500</v>
      </c>
      <c r="E21" s="79"/>
      <c r="F21" s="77">
        <f>E21</f>
        <v>0</v>
      </c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</row>
    <row r="22" spans="1:87" s="81" customFormat="1" ht="13.2" x14ac:dyDescent="0.25">
      <c r="A22" s="55" t="s">
        <v>64</v>
      </c>
      <c r="B22" s="58">
        <v>600</v>
      </c>
      <c r="C22" s="76">
        <v>1400</v>
      </c>
      <c r="D22" s="76">
        <v>3000</v>
      </c>
      <c r="E22" s="79"/>
      <c r="F22" s="77">
        <f>E22</f>
        <v>0</v>
      </c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</row>
    <row r="23" spans="1:87" s="81" customFormat="1" ht="13.2" x14ac:dyDescent="0.25">
      <c r="A23" s="55" t="s">
        <v>59</v>
      </c>
      <c r="B23" s="58">
        <v>3615.24</v>
      </c>
      <c r="C23" s="76">
        <v>6600</v>
      </c>
      <c r="D23" s="76">
        <v>7100</v>
      </c>
      <c r="E23" s="79"/>
      <c r="F23" s="77">
        <f>E23</f>
        <v>0</v>
      </c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</row>
    <row r="24" spans="1:87" s="81" customFormat="1" ht="13.2" x14ac:dyDescent="0.25">
      <c r="A24" s="54" t="s">
        <v>32</v>
      </c>
      <c r="B24" s="58">
        <f>B26+B27+B25+B28</f>
        <v>61987.58</v>
      </c>
      <c r="C24" s="58">
        <f t="shared" ref="C24:D24" si="7">C26+C27+C25+C28</f>
        <v>73924</v>
      </c>
      <c r="D24" s="58">
        <f t="shared" si="7"/>
        <v>35300</v>
      </c>
      <c r="E24" s="58">
        <v>36000</v>
      </c>
      <c r="F24" s="58">
        <v>36000</v>
      </c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</row>
    <row r="25" spans="1:87" s="81" customFormat="1" ht="13.2" x14ac:dyDescent="0.25">
      <c r="A25" s="54" t="s">
        <v>94</v>
      </c>
      <c r="B25" s="58">
        <v>676.11</v>
      </c>
      <c r="C25" s="76">
        <v>2000</v>
      </c>
      <c r="D25" s="76">
        <v>2000</v>
      </c>
      <c r="E25" s="79"/>
      <c r="F25" s="77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</row>
    <row r="26" spans="1:87" s="81" customFormat="1" ht="13.2" x14ac:dyDescent="0.25">
      <c r="A26" s="55" t="s">
        <v>50</v>
      </c>
      <c r="B26" s="58">
        <v>41561.5</v>
      </c>
      <c r="C26" s="76">
        <v>47950</v>
      </c>
      <c r="D26" s="76">
        <v>4300</v>
      </c>
      <c r="E26" s="79"/>
      <c r="F26" s="77">
        <f>E26</f>
        <v>0</v>
      </c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</row>
    <row r="27" spans="1:87" s="81" customFormat="1" ht="13.2" x14ac:dyDescent="0.25">
      <c r="A27" s="55" t="s">
        <v>51</v>
      </c>
      <c r="B27" s="58">
        <v>17221.93</v>
      </c>
      <c r="C27" s="76">
        <v>20000</v>
      </c>
      <c r="D27" s="76">
        <v>22000</v>
      </c>
      <c r="E27" s="79"/>
      <c r="F27" s="77">
        <f>E27</f>
        <v>0</v>
      </c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</row>
    <row r="28" spans="1:87" s="81" customFormat="1" ht="13.2" x14ac:dyDescent="0.25">
      <c r="A28" s="55" t="s">
        <v>60</v>
      </c>
      <c r="B28" s="58">
        <v>2528.04</v>
      </c>
      <c r="C28" s="76">
        <v>3974</v>
      </c>
      <c r="D28" s="76">
        <v>7000</v>
      </c>
      <c r="E28" s="79"/>
      <c r="F28" s="77">
        <f>E28</f>
        <v>0</v>
      </c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</row>
    <row r="29" spans="1:87" s="81" customFormat="1" ht="26.4" x14ac:dyDescent="0.25">
      <c r="A29" s="54" t="s">
        <v>36</v>
      </c>
      <c r="B29" s="58">
        <f>B30</f>
        <v>2754</v>
      </c>
      <c r="C29" s="58">
        <f t="shared" ref="C29:D29" si="8">C30</f>
        <v>8900</v>
      </c>
      <c r="D29" s="58">
        <f t="shared" si="8"/>
        <v>11100</v>
      </c>
      <c r="E29" s="58">
        <v>11100</v>
      </c>
      <c r="F29" s="58">
        <v>11100</v>
      </c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</row>
    <row r="30" spans="1:87" s="81" customFormat="1" ht="13.2" x14ac:dyDescent="0.25">
      <c r="A30" s="55" t="s">
        <v>54</v>
      </c>
      <c r="B30" s="58">
        <v>2754</v>
      </c>
      <c r="C30" s="76">
        <v>8900</v>
      </c>
      <c r="D30" s="76">
        <v>11100</v>
      </c>
      <c r="E30" s="79"/>
      <c r="F30" s="77">
        <f>E30</f>
        <v>0</v>
      </c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</row>
    <row r="31" spans="1:87" s="81" customFormat="1" ht="26.4" x14ac:dyDescent="0.25">
      <c r="A31" s="55" t="s">
        <v>95</v>
      </c>
      <c r="B31" s="58">
        <v>2942.61</v>
      </c>
      <c r="C31" s="58">
        <f t="shared" ref="C31:D31" si="9">C32</f>
        <v>3000</v>
      </c>
      <c r="D31" s="58">
        <f t="shared" si="9"/>
        <v>12800</v>
      </c>
      <c r="E31" s="58">
        <v>10000</v>
      </c>
      <c r="F31" s="58">
        <v>10000</v>
      </c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</row>
    <row r="32" spans="1:87" s="81" customFormat="1" ht="13.2" x14ac:dyDescent="0.25">
      <c r="A32" s="55" t="s">
        <v>96</v>
      </c>
      <c r="B32" s="58">
        <v>2942.61</v>
      </c>
      <c r="C32" s="76">
        <v>3000</v>
      </c>
      <c r="D32" s="76">
        <v>12800</v>
      </c>
      <c r="E32" s="79"/>
      <c r="F32" s="146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</row>
    <row r="33" spans="1:87" s="87" customFormat="1" ht="13.2" x14ac:dyDescent="0.25">
      <c r="A33" s="62" t="s">
        <v>61</v>
      </c>
      <c r="B33" s="71">
        <f>B34</f>
        <v>843164.75</v>
      </c>
      <c r="C33" s="71">
        <f t="shared" ref="C33:F35" si="10">C34</f>
        <v>1026600</v>
      </c>
      <c r="D33" s="71">
        <f t="shared" si="10"/>
        <v>1295000</v>
      </c>
      <c r="E33" s="71">
        <f t="shared" si="10"/>
        <v>1330000</v>
      </c>
      <c r="F33" s="71">
        <f t="shared" si="10"/>
        <v>1330000</v>
      </c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130"/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</row>
    <row r="34" spans="1:87" s="110" customFormat="1" ht="13.2" x14ac:dyDescent="0.25">
      <c r="A34" s="108" t="s">
        <v>62</v>
      </c>
      <c r="B34" s="109">
        <f>B35</f>
        <v>843164.75</v>
      </c>
      <c r="C34" s="109">
        <f t="shared" si="10"/>
        <v>1026600</v>
      </c>
      <c r="D34" s="109">
        <f t="shared" si="10"/>
        <v>1295000</v>
      </c>
      <c r="E34" s="109">
        <f t="shared" si="10"/>
        <v>1330000</v>
      </c>
      <c r="F34" s="109">
        <f t="shared" si="10"/>
        <v>1330000</v>
      </c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</row>
    <row r="35" spans="1:87" s="81" customFormat="1" ht="13.2" x14ac:dyDescent="0.25">
      <c r="A35" s="46" t="s">
        <v>44</v>
      </c>
      <c r="B35" s="58">
        <f>B36</f>
        <v>843164.75</v>
      </c>
      <c r="C35" s="58">
        <f t="shared" si="10"/>
        <v>1026600</v>
      </c>
      <c r="D35" s="58">
        <f t="shared" si="10"/>
        <v>1295000</v>
      </c>
      <c r="E35" s="58">
        <f t="shared" si="10"/>
        <v>1330000</v>
      </c>
      <c r="F35" s="58">
        <f t="shared" si="10"/>
        <v>1330000</v>
      </c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</row>
    <row r="36" spans="1:87" s="86" customFormat="1" ht="13.2" x14ac:dyDescent="0.25">
      <c r="A36" s="64" t="s">
        <v>63</v>
      </c>
      <c r="B36" s="73">
        <f>B37+B41+B46+B48</f>
        <v>843164.75</v>
      </c>
      <c r="C36" s="73">
        <f>C37+C41+C46+C48+C51</f>
        <v>1026600</v>
      </c>
      <c r="D36" s="73">
        <f t="shared" ref="D36:F36" si="11">D37+D41+D46+D48</f>
        <v>1295000</v>
      </c>
      <c r="E36" s="73">
        <f t="shared" si="11"/>
        <v>1330000</v>
      </c>
      <c r="F36" s="73">
        <f t="shared" si="11"/>
        <v>1330000</v>
      </c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  <c r="BR36" s="130"/>
      <c r="BS36" s="130"/>
      <c r="BT36" s="130"/>
      <c r="BU36" s="130"/>
      <c r="BV36" s="130"/>
      <c r="BW36" s="130"/>
      <c r="BX36" s="130"/>
      <c r="BY36" s="130"/>
      <c r="BZ36" s="130"/>
      <c r="CA36" s="130"/>
      <c r="CB36" s="130"/>
      <c r="CC36" s="130"/>
      <c r="CD36" s="130"/>
      <c r="CE36" s="130"/>
      <c r="CF36" s="130"/>
      <c r="CG36" s="130"/>
      <c r="CH36" s="130"/>
      <c r="CI36" s="130"/>
    </row>
    <row r="37" spans="1:87" s="81" customFormat="1" ht="13.2" x14ac:dyDescent="0.25">
      <c r="A37" s="54" t="s">
        <v>31</v>
      </c>
      <c r="B37" s="58">
        <f>B38+B39+B40</f>
        <v>769508.97</v>
      </c>
      <c r="C37" s="58">
        <f t="shared" ref="C37:D37" si="12">C38+C39+C40</f>
        <v>915000</v>
      </c>
      <c r="D37" s="58">
        <f t="shared" si="12"/>
        <v>1120000</v>
      </c>
      <c r="E37" s="58">
        <v>1150450</v>
      </c>
      <c r="F37" s="58">
        <v>1150450</v>
      </c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/>
      <c r="AO37" s="80"/>
      <c r="AP37" s="80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0"/>
      <c r="BE37" s="80"/>
      <c r="BF37" s="80"/>
      <c r="BG37" s="80"/>
      <c r="BH37" s="80"/>
      <c r="BI37" s="80"/>
      <c r="BJ37" s="80"/>
      <c r="BK37" s="80"/>
      <c r="BL37" s="80"/>
      <c r="BM37" s="80"/>
      <c r="BN37" s="80"/>
      <c r="BO37" s="80"/>
      <c r="BP37" s="80"/>
      <c r="BQ37" s="80"/>
      <c r="BR37" s="80"/>
      <c r="BS37" s="80"/>
      <c r="BT37" s="80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</row>
    <row r="38" spans="1:87" s="81" customFormat="1" ht="13.2" x14ac:dyDescent="0.25">
      <c r="A38" s="55" t="s">
        <v>58</v>
      </c>
      <c r="B38" s="58">
        <v>629391.65</v>
      </c>
      <c r="C38" s="76">
        <v>750000</v>
      </c>
      <c r="D38" s="76">
        <v>930000</v>
      </c>
      <c r="E38" s="79"/>
      <c r="F38" s="77">
        <f>E38</f>
        <v>0</v>
      </c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  <c r="AK38" s="80"/>
      <c r="AL38" s="80"/>
      <c r="AM38" s="80"/>
      <c r="AN38" s="80"/>
      <c r="AO38" s="80"/>
      <c r="AP38" s="80"/>
      <c r="AQ38" s="80"/>
      <c r="AR38" s="80"/>
      <c r="AS38" s="80"/>
      <c r="AT38" s="80"/>
      <c r="AU38" s="80"/>
      <c r="AV38" s="80"/>
      <c r="AW38" s="80"/>
      <c r="AX38" s="80"/>
      <c r="AY38" s="80"/>
      <c r="AZ38" s="80"/>
      <c r="BA38" s="80"/>
      <c r="BB38" s="80"/>
      <c r="BC38" s="80"/>
      <c r="BD38" s="80"/>
      <c r="BE38" s="80"/>
      <c r="BF38" s="80"/>
      <c r="BG38" s="80"/>
      <c r="BH38" s="80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0"/>
      <c r="BT38" s="80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</row>
    <row r="39" spans="1:87" s="81" customFormat="1" ht="13.2" x14ac:dyDescent="0.25">
      <c r="A39" s="55" t="s">
        <v>64</v>
      </c>
      <c r="B39" s="58">
        <v>44661.59</v>
      </c>
      <c r="C39" s="76">
        <v>50000</v>
      </c>
      <c r="D39" s="76">
        <v>60000</v>
      </c>
      <c r="E39" s="79"/>
      <c r="F39" s="77">
        <f>E39</f>
        <v>0</v>
      </c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</row>
    <row r="40" spans="1:87" s="81" customFormat="1" ht="13.2" x14ac:dyDescent="0.25">
      <c r="A40" s="55" t="s">
        <v>59</v>
      </c>
      <c r="B40" s="58">
        <v>95455.73</v>
      </c>
      <c r="C40" s="76">
        <v>115000</v>
      </c>
      <c r="D40" s="76">
        <v>130000</v>
      </c>
      <c r="E40" s="79"/>
      <c r="F40" s="77">
        <f>E40</f>
        <v>0</v>
      </c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</row>
    <row r="41" spans="1:87" s="81" customFormat="1" ht="13.2" x14ac:dyDescent="0.25">
      <c r="A41" s="54" t="s">
        <v>32</v>
      </c>
      <c r="B41" s="58">
        <f>B42+B43+B44+B45</f>
        <v>72723.789999999994</v>
      </c>
      <c r="C41" s="58">
        <f t="shared" ref="C41:D41" si="13">C42+C43+C44+C45</f>
        <v>93000</v>
      </c>
      <c r="D41" s="58">
        <f t="shared" si="13"/>
        <v>164350</v>
      </c>
      <c r="E41" s="58">
        <v>168900</v>
      </c>
      <c r="F41" s="58">
        <v>168900</v>
      </c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</row>
    <row r="42" spans="1:87" s="81" customFormat="1" ht="13.2" x14ac:dyDescent="0.25">
      <c r="A42" s="55" t="s">
        <v>65</v>
      </c>
      <c r="B42" s="58">
        <v>21949.74</v>
      </c>
      <c r="C42" s="76">
        <v>30000</v>
      </c>
      <c r="D42" s="76">
        <v>34700</v>
      </c>
      <c r="E42" s="79"/>
      <c r="F42" s="77">
        <f>E42</f>
        <v>0</v>
      </c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</row>
    <row r="43" spans="1:87" s="81" customFormat="1" ht="13.2" x14ac:dyDescent="0.25">
      <c r="A43" s="55" t="s">
        <v>50</v>
      </c>
      <c r="B43" s="58">
        <v>6959.27</v>
      </c>
      <c r="C43" s="76">
        <v>8000</v>
      </c>
      <c r="D43" s="76">
        <v>69500</v>
      </c>
      <c r="E43" s="79"/>
      <c r="F43" s="77">
        <f>E43</f>
        <v>0</v>
      </c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</row>
    <row r="44" spans="1:87" s="81" customFormat="1" ht="13.2" x14ac:dyDescent="0.25">
      <c r="A44" s="55" t="s">
        <v>51</v>
      </c>
      <c r="B44" s="58">
        <v>30967.27</v>
      </c>
      <c r="C44" s="76">
        <v>40000</v>
      </c>
      <c r="D44" s="76">
        <v>44000</v>
      </c>
      <c r="E44" s="79"/>
      <c r="F44" s="77">
        <f>E44</f>
        <v>0</v>
      </c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</row>
    <row r="45" spans="1:87" s="81" customFormat="1" ht="13.2" x14ac:dyDescent="0.25">
      <c r="A45" s="55" t="s">
        <v>60</v>
      </c>
      <c r="B45" s="58">
        <v>12847.51</v>
      </c>
      <c r="C45" s="76">
        <v>15000</v>
      </c>
      <c r="D45" s="76">
        <v>16150</v>
      </c>
      <c r="E45" s="79"/>
      <c r="F45" s="77">
        <f>E45</f>
        <v>0</v>
      </c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</row>
    <row r="46" spans="1:87" s="81" customFormat="1" ht="13.2" x14ac:dyDescent="0.25">
      <c r="A46" s="54" t="s">
        <v>33</v>
      </c>
      <c r="B46" s="58">
        <f>B47</f>
        <v>931.99</v>
      </c>
      <c r="C46" s="58">
        <f t="shared" ref="C46:D46" si="14">C47</f>
        <v>2600</v>
      </c>
      <c r="D46" s="58">
        <f t="shared" si="14"/>
        <v>1100</v>
      </c>
      <c r="E46" s="58">
        <v>1100</v>
      </c>
      <c r="F46" s="58">
        <v>1100</v>
      </c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</row>
    <row r="47" spans="1:87" s="81" customFormat="1" ht="13.2" x14ac:dyDescent="0.25">
      <c r="A47" s="55" t="s">
        <v>66</v>
      </c>
      <c r="B47" s="58">
        <v>931.99</v>
      </c>
      <c r="C47" s="76">
        <v>2600</v>
      </c>
      <c r="D47" s="76">
        <v>1100</v>
      </c>
      <c r="E47" s="79"/>
      <c r="F47" s="77">
        <f>E47</f>
        <v>0</v>
      </c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</row>
    <row r="48" spans="1:87" s="81" customFormat="1" ht="26.4" x14ac:dyDescent="0.25">
      <c r="A48" s="54" t="s">
        <v>36</v>
      </c>
      <c r="B48" s="58">
        <f>B49+B50</f>
        <v>0</v>
      </c>
      <c r="C48" s="58">
        <f t="shared" ref="C48:D48" si="15">C49+C50</f>
        <v>9000</v>
      </c>
      <c r="D48" s="58">
        <f t="shared" si="15"/>
        <v>9550</v>
      </c>
      <c r="E48" s="58">
        <v>9550</v>
      </c>
      <c r="F48" s="58">
        <v>9550</v>
      </c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</row>
    <row r="49" spans="1:87" s="81" customFormat="1" ht="13.2" x14ac:dyDescent="0.25">
      <c r="A49" s="55" t="s">
        <v>53</v>
      </c>
      <c r="B49" s="58"/>
      <c r="C49" s="76">
        <v>2000</v>
      </c>
      <c r="D49" s="76">
        <v>5000</v>
      </c>
      <c r="E49" s="79"/>
      <c r="F49" s="77">
        <f>E49</f>
        <v>0</v>
      </c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</row>
    <row r="50" spans="1:87" s="81" customFormat="1" ht="13.2" x14ac:dyDescent="0.25">
      <c r="A50" s="55" t="s">
        <v>54</v>
      </c>
      <c r="B50" s="58">
        <v>0</v>
      </c>
      <c r="C50" s="76">
        <v>7000</v>
      </c>
      <c r="D50" s="76">
        <v>4550</v>
      </c>
      <c r="E50" s="79"/>
      <c r="F50" s="77">
        <f>E50</f>
        <v>0</v>
      </c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</row>
    <row r="51" spans="1:87" s="81" customFormat="1" ht="26.4" x14ac:dyDescent="0.25">
      <c r="A51" s="55" t="s">
        <v>95</v>
      </c>
      <c r="B51" s="58"/>
      <c r="C51" s="76">
        <v>7000</v>
      </c>
      <c r="D51" s="76"/>
      <c r="E51" s="79"/>
      <c r="F51" s="77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</row>
    <row r="52" spans="1:87" s="81" customFormat="1" ht="13.2" x14ac:dyDescent="0.25">
      <c r="A52" s="55" t="s">
        <v>96</v>
      </c>
      <c r="B52" s="58"/>
      <c r="C52" s="76">
        <v>7000</v>
      </c>
      <c r="D52" s="76"/>
      <c r="E52" s="79"/>
      <c r="F52" s="77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  <c r="AK52" s="80"/>
      <c r="AL52" s="80"/>
      <c r="AM52" s="80"/>
      <c r="AN52" s="80"/>
      <c r="AO52" s="80"/>
      <c r="AP52" s="80"/>
      <c r="AQ52" s="80"/>
      <c r="AR52" s="80"/>
      <c r="AS52" s="80"/>
      <c r="AT52" s="80"/>
      <c r="AU52" s="80"/>
      <c r="AV52" s="80"/>
      <c r="AW52" s="80"/>
      <c r="AX52" s="80"/>
      <c r="AY52" s="80"/>
      <c r="AZ52" s="80"/>
      <c r="BA52" s="80"/>
      <c r="BB52" s="80"/>
      <c r="BC52" s="80"/>
      <c r="BD52" s="80"/>
      <c r="BE52" s="80"/>
      <c r="BF52" s="80"/>
      <c r="BG52" s="80"/>
      <c r="BH52" s="80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0"/>
      <c r="BT52" s="80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</row>
    <row r="53" spans="1:87" s="87" customFormat="1" ht="26.4" x14ac:dyDescent="0.25">
      <c r="A53" s="62" t="s">
        <v>71</v>
      </c>
      <c r="B53" s="71">
        <f>B54</f>
        <v>4046</v>
      </c>
      <c r="C53" s="71">
        <f t="shared" ref="C53:F55" si="16">C54</f>
        <v>4100</v>
      </c>
      <c r="D53" s="71">
        <f t="shared" si="16"/>
        <v>7000</v>
      </c>
      <c r="E53" s="71">
        <f t="shared" si="16"/>
        <v>7000</v>
      </c>
      <c r="F53" s="71">
        <f t="shared" si="16"/>
        <v>7000</v>
      </c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</row>
    <row r="54" spans="1:87" s="110" customFormat="1" ht="26.4" x14ac:dyDescent="0.25">
      <c r="A54" s="108" t="s">
        <v>72</v>
      </c>
      <c r="B54" s="109">
        <f>B55</f>
        <v>4046</v>
      </c>
      <c r="C54" s="109">
        <f t="shared" si="16"/>
        <v>4100</v>
      </c>
      <c r="D54" s="109">
        <f t="shared" si="16"/>
        <v>7000</v>
      </c>
      <c r="E54" s="109">
        <f t="shared" si="16"/>
        <v>7000</v>
      </c>
      <c r="F54" s="109">
        <f t="shared" si="16"/>
        <v>7000</v>
      </c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</row>
    <row r="55" spans="1:87" s="81" customFormat="1" ht="26.4" x14ac:dyDescent="0.25">
      <c r="A55" s="46" t="s">
        <v>46</v>
      </c>
      <c r="B55" s="58">
        <f>B56</f>
        <v>4046</v>
      </c>
      <c r="C55" s="58">
        <f t="shared" si="16"/>
        <v>4100</v>
      </c>
      <c r="D55" s="58">
        <f t="shared" si="16"/>
        <v>7000</v>
      </c>
      <c r="E55" s="58">
        <f t="shared" si="16"/>
        <v>7000</v>
      </c>
      <c r="F55" s="58">
        <f t="shared" si="16"/>
        <v>7000</v>
      </c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</row>
    <row r="56" spans="1:87" s="86" customFormat="1" ht="26.4" x14ac:dyDescent="0.25">
      <c r="A56" s="64" t="s">
        <v>73</v>
      </c>
      <c r="B56" s="73">
        <f>B57+B59</f>
        <v>4046</v>
      </c>
      <c r="C56" s="73">
        <f t="shared" ref="C56:F56" si="17">C57+C59</f>
        <v>4100</v>
      </c>
      <c r="D56" s="73">
        <f t="shared" si="17"/>
        <v>7000</v>
      </c>
      <c r="E56" s="73">
        <f t="shared" si="17"/>
        <v>7000</v>
      </c>
      <c r="F56" s="73">
        <f t="shared" si="17"/>
        <v>7000</v>
      </c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</row>
    <row r="57" spans="1:87" s="81" customFormat="1" ht="13.2" x14ac:dyDescent="0.25">
      <c r="A57" s="54" t="s">
        <v>32</v>
      </c>
      <c r="B57" s="58">
        <f>B58</f>
        <v>0</v>
      </c>
      <c r="C57" s="58">
        <f t="shared" ref="C57:F57" si="18">C58</f>
        <v>0</v>
      </c>
      <c r="D57" s="58">
        <f t="shared" si="18"/>
        <v>0</v>
      </c>
      <c r="E57" s="58">
        <f t="shared" si="18"/>
        <v>0</v>
      </c>
      <c r="F57" s="58">
        <f t="shared" si="18"/>
        <v>0</v>
      </c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  <c r="BG57" s="80"/>
      <c r="BH57" s="80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0"/>
      <c r="BT57" s="80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</row>
    <row r="58" spans="1:87" s="81" customFormat="1" ht="13.2" x14ac:dyDescent="0.25">
      <c r="A58" s="54" t="s">
        <v>50</v>
      </c>
      <c r="B58" s="58">
        <v>0</v>
      </c>
      <c r="C58" s="76">
        <v>0</v>
      </c>
      <c r="D58" s="76">
        <v>0</v>
      </c>
      <c r="E58" s="79"/>
      <c r="F58" s="146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</row>
    <row r="59" spans="1:87" s="81" customFormat="1" ht="26.4" x14ac:dyDescent="0.25">
      <c r="A59" s="54" t="s">
        <v>36</v>
      </c>
      <c r="B59" s="58">
        <f>B60+B61</f>
        <v>4046</v>
      </c>
      <c r="C59" s="58">
        <f t="shared" ref="C59:D59" si="19">C60+C61</f>
        <v>4100</v>
      </c>
      <c r="D59" s="58">
        <f t="shared" si="19"/>
        <v>7000</v>
      </c>
      <c r="E59" s="58">
        <v>7000</v>
      </c>
      <c r="F59" s="58">
        <v>7000</v>
      </c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0"/>
      <c r="BT59" s="80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</row>
    <row r="60" spans="1:87" s="81" customFormat="1" ht="13.2" x14ac:dyDescent="0.25">
      <c r="A60" s="55" t="s">
        <v>53</v>
      </c>
      <c r="B60" s="58">
        <v>0</v>
      </c>
      <c r="C60" s="76">
        <v>0</v>
      </c>
      <c r="D60" s="76">
        <v>0</v>
      </c>
      <c r="E60" s="122">
        <f>D60</f>
        <v>0</v>
      </c>
      <c r="F60" s="77">
        <f>E60</f>
        <v>0</v>
      </c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  <c r="BG60" s="80"/>
      <c r="BH60" s="80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0"/>
      <c r="BT60" s="80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</row>
    <row r="61" spans="1:87" s="81" customFormat="1" ht="13.2" x14ac:dyDescent="0.25">
      <c r="A61" s="55" t="s">
        <v>85</v>
      </c>
      <c r="B61" s="58">
        <v>4046</v>
      </c>
      <c r="C61" s="76">
        <v>4100</v>
      </c>
      <c r="D61" s="76">
        <v>7000</v>
      </c>
      <c r="E61" s="122">
        <v>0</v>
      </c>
      <c r="F61" s="77">
        <f>E61</f>
        <v>0</v>
      </c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</row>
    <row r="62" spans="1:87" s="87" customFormat="1" ht="13.2" x14ac:dyDescent="0.25">
      <c r="A62" s="62" t="s">
        <v>74</v>
      </c>
      <c r="B62" s="71">
        <f>B63</f>
        <v>987</v>
      </c>
      <c r="C62" s="71">
        <f t="shared" ref="C62:F65" si="20">C63</f>
        <v>2650</v>
      </c>
      <c r="D62" s="71">
        <f t="shared" si="20"/>
        <v>2650</v>
      </c>
      <c r="E62" s="71">
        <f t="shared" si="20"/>
        <v>2650</v>
      </c>
      <c r="F62" s="71">
        <f t="shared" si="20"/>
        <v>2650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</row>
    <row r="63" spans="1:87" s="110" customFormat="1" ht="13.2" x14ac:dyDescent="0.25">
      <c r="A63" s="108" t="s">
        <v>75</v>
      </c>
      <c r="B63" s="109">
        <f>B64</f>
        <v>987</v>
      </c>
      <c r="C63" s="109">
        <f>C64</f>
        <v>2650</v>
      </c>
      <c r="D63" s="109">
        <f t="shared" si="20"/>
        <v>2650</v>
      </c>
      <c r="E63" s="109">
        <f t="shared" si="20"/>
        <v>2650</v>
      </c>
      <c r="F63" s="109">
        <f t="shared" si="20"/>
        <v>2650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  <c r="AV63" s="130"/>
      <c r="AW63" s="130"/>
      <c r="AX63" s="130"/>
      <c r="AY63" s="130"/>
      <c r="AZ63" s="130"/>
      <c r="BA63" s="130"/>
      <c r="BB63" s="130"/>
      <c r="BC63" s="130"/>
      <c r="BD63" s="130"/>
      <c r="BE63" s="130"/>
      <c r="BF63" s="130"/>
      <c r="BG63" s="130"/>
      <c r="BH63" s="130"/>
      <c r="BI63" s="130"/>
      <c r="BJ63" s="130"/>
      <c r="BK63" s="130"/>
      <c r="BL63" s="130"/>
      <c r="BM63" s="130"/>
      <c r="BN63" s="130"/>
      <c r="BO63" s="130"/>
      <c r="BP63" s="130"/>
      <c r="BQ63" s="130"/>
      <c r="BR63" s="130"/>
      <c r="BS63" s="130"/>
      <c r="BT63" s="130"/>
      <c r="BU63" s="130"/>
      <c r="BV63" s="130"/>
      <c r="BW63" s="130"/>
      <c r="BX63" s="130"/>
      <c r="BY63" s="130"/>
      <c r="BZ63" s="130"/>
      <c r="CA63" s="130"/>
      <c r="CB63" s="130"/>
      <c r="CC63" s="130"/>
      <c r="CD63" s="130"/>
      <c r="CE63" s="130"/>
      <c r="CF63" s="130"/>
      <c r="CG63" s="130"/>
      <c r="CH63" s="130"/>
      <c r="CI63" s="130"/>
    </row>
    <row r="64" spans="1:87" s="81" customFormat="1" ht="26.4" x14ac:dyDescent="0.25">
      <c r="A64" s="46" t="s">
        <v>46</v>
      </c>
      <c r="B64" s="58">
        <f>B65</f>
        <v>987</v>
      </c>
      <c r="C64" s="58">
        <f t="shared" ref="C64:C65" si="21">C65</f>
        <v>2650</v>
      </c>
      <c r="D64" s="58">
        <f t="shared" si="20"/>
        <v>2650</v>
      </c>
      <c r="E64" s="58">
        <f t="shared" si="20"/>
        <v>2650</v>
      </c>
      <c r="F64" s="58">
        <f t="shared" si="20"/>
        <v>2650</v>
      </c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</row>
    <row r="65" spans="1:87" s="86" customFormat="1" ht="13.2" x14ac:dyDescent="0.25">
      <c r="A65" s="64" t="s">
        <v>76</v>
      </c>
      <c r="B65" s="73">
        <f>B66</f>
        <v>987</v>
      </c>
      <c r="C65" s="73">
        <f t="shared" si="21"/>
        <v>2650</v>
      </c>
      <c r="D65" s="73">
        <f t="shared" si="20"/>
        <v>2650</v>
      </c>
      <c r="E65" s="73">
        <f t="shared" si="20"/>
        <v>2650</v>
      </c>
      <c r="F65" s="73">
        <f t="shared" si="20"/>
        <v>2650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  <c r="BR65" s="130"/>
      <c r="BS65" s="130"/>
      <c r="BT65" s="130"/>
      <c r="BU65" s="130"/>
      <c r="BV65" s="130"/>
      <c r="BW65" s="130"/>
      <c r="BX65" s="130"/>
      <c r="BY65" s="130"/>
      <c r="BZ65" s="130"/>
      <c r="CA65" s="130"/>
      <c r="CB65" s="130"/>
      <c r="CC65" s="130"/>
      <c r="CD65" s="130"/>
      <c r="CE65" s="130"/>
      <c r="CF65" s="130"/>
      <c r="CG65" s="130"/>
      <c r="CH65" s="130"/>
      <c r="CI65" s="130"/>
    </row>
    <row r="66" spans="1:87" s="81" customFormat="1" ht="13.2" x14ac:dyDescent="0.25">
      <c r="A66" s="54" t="s">
        <v>32</v>
      </c>
      <c r="B66" s="58">
        <f>B67+B69</f>
        <v>987</v>
      </c>
      <c r="C66" s="58">
        <f>C67+C69+C68</f>
        <v>2650</v>
      </c>
      <c r="D66" s="58">
        <f>D67+D69+D68</f>
        <v>2650</v>
      </c>
      <c r="E66" s="58">
        <v>2650</v>
      </c>
      <c r="F66" s="58">
        <v>2650</v>
      </c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</row>
    <row r="67" spans="1:87" s="81" customFormat="1" ht="13.2" x14ac:dyDescent="0.25">
      <c r="A67" s="55" t="s">
        <v>65</v>
      </c>
      <c r="B67" s="58">
        <v>614</v>
      </c>
      <c r="C67" s="76">
        <v>1650</v>
      </c>
      <c r="D67" s="76">
        <v>1000</v>
      </c>
      <c r="E67" s="122"/>
      <c r="F67" s="77">
        <f>E67</f>
        <v>0</v>
      </c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</row>
    <row r="68" spans="1:87" s="81" customFormat="1" ht="13.2" x14ac:dyDescent="0.25">
      <c r="A68" s="55" t="s">
        <v>50</v>
      </c>
      <c r="B68" s="58">
        <v>0</v>
      </c>
      <c r="C68" s="76"/>
      <c r="D68" s="76">
        <v>650</v>
      </c>
      <c r="E68" s="122"/>
      <c r="F68" s="77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/>
      <c r="BR68" s="80"/>
      <c r="BS68" s="80"/>
      <c r="BT68" s="80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</row>
    <row r="69" spans="1:87" s="81" customFormat="1" ht="13.2" x14ac:dyDescent="0.25">
      <c r="A69" s="81" t="s">
        <v>60</v>
      </c>
      <c r="B69" s="58">
        <v>373</v>
      </c>
      <c r="C69" s="76">
        <v>1000</v>
      </c>
      <c r="D69" s="76">
        <v>1000</v>
      </c>
      <c r="E69" s="122"/>
      <c r="F69" s="77">
        <f>E69</f>
        <v>0</v>
      </c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0"/>
      <c r="BT69" s="80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</row>
    <row r="70" spans="1:87" s="87" customFormat="1" ht="26.4" x14ac:dyDescent="0.25">
      <c r="A70" s="62" t="s">
        <v>78</v>
      </c>
      <c r="B70" s="71">
        <f>B71</f>
        <v>104134.59999999999</v>
      </c>
      <c r="C70" s="71">
        <f t="shared" ref="C70:F72" si="22">C71</f>
        <v>166203</v>
      </c>
      <c r="D70" s="71">
        <f t="shared" si="22"/>
        <v>166203</v>
      </c>
      <c r="E70" s="71">
        <f t="shared" si="22"/>
        <v>166203</v>
      </c>
      <c r="F70" s="71">
        <f t="shared" si="22"/>
        <v>166203</v>
      </c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  <c r="BR70" s="130"/>
      <c r="BS70" s="130"/>
      <c r="BT70" s="130"/>
      <c r="BU70" s="130"/>
      <c r="BV70" s="130"/>
      <c r="BW70" s="130"/>
      <c r="BX70" s="130"/>
      <c r="BY70" s="130"/>
      <c r="BZ70" s="130"/>
      <c r="CA70" s="130"/>
      <c r="CB70" s="130"/>
      <c r="CC70" s="130"/>
      <c r="CD70" s="130"/>
      <c r="CE70" s="130"/>
      <c r="CF70" s="130"/>
      <c r="CG70" s="130"/>
      <c r="CH70" s="130"/>
      <c r="CI70" s="130"/>
    </row>
    <row r="71" spans="1:87" s="110" customFormat="1" ht="26.4" x14ac:dyDescent="0.25">
      <c r="A71" s="108" t="s">
        <v>79</v>
      </c>
      <c r="B71" s="109">
        <f>B72</f>
        <v>104134.59999999999</v>
      </c>
      <c r="C71" s="109">
        <f t="shared" si="22"/>
        <v>166203</v>
      </c>
      <c r="D71" s="109">
        <f t="shared" si="22"/>
        <v>166203</v>
      </c>
      <c r="E71" s="109">
        <f t="shared" si="22"/>
        <v>166203</v>
      </c>
      <c r="F71" s="109">
        <f t="shared" si="22"/>
        <v>166203</v>
      </c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  <c r="AV71" s="130"/>
      <c r="AW71" s="130"/>
      <c r="AX71" s="130"/>
      <c r="AY71" s="130"/>
      <c r="AZ71" s="130"/>
      <c r="BA71" s="130"/>
      <c r="BB71" s="130"/>
      <c r="BC71" s="130"/>
      <c r="BD71" s="130"/>
      <c r="BE71" s="130"/>
      <c r="BF71" s="130"/>
      <c r="BG71" s="130"/>
      <c r="BH71" s="130"/>
      <c r="BI71" s="130"/>
      <c r="BJ71" s="130"/>
      <c r="BK71" s="130"/>
      <c r="BL71" s="130"/>
      <c r="BM71" s="130"/>
      <c r="BN71" s="130"/>
      <c r="BO71" s="130"/>
      <c r="BP71" s="130"/>
      <c r="BQ71" s="130"/>
      <c r="BR71" s="130"/>
      <c r="BS71" s="130"/>
      <c r="BT71" s="130"/>
      <c r="BU71" s="130"/>
      <c r="BV71" s="130"/>
      <c r="BW71" s="130"/>
      <c r="BX71" s="130"/>
      <c r="BY71" s="130"/>
      <c r="BZ71" s="130"/>
      <c r="CA71" s="130"/>
      <c r="CB71" s="130"/>
      <c r="CC71" s="130"/>
      <c r="CD71" s="130"/>
      <c r="CE71" s="130"/>
      <c r="CF71" s="130"/>
      <c r="CG71" s="130"/>
      <c r="CH71" s="130"/>
      <c r="CI71" s="130"/>
    </row>
    <row r="72" spans="1:87" s="81" customFormat="1" ht="26.4" x14ac:dyDescent="0.25">
      <c r="A72" s="46" t="s">
        <v>46</v>
      </c>
      <c r="B72" s="58">
        <f>B73</f>
        <v>104134.59999999999</v>
      </c>
      <c r="C72" s="58">
        <f t="shared" si="22"/>
        <v>166203</v>
      </c>
      <c r="D72" s="58">
        <f t="shared" si="22"/>
        <v>166203</v>
      </c>
      <c r="E72" s="58">
        <f t="shared" si="22"/>
        <v>166203</v>
      </c>
      <c r="F72" s="58">
        <f t="shared" si="22"/>
        <v>166203</v>
      </c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  <c r="BG72" s="80"/>
      <c r="BH72" s="80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0"/>
      <c r="BT72" s="80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</row>
    <row r="73" spans="1:87" s="86" customFormat="1" ht="26.4" x14ac:dyDescent="0.25">
      <c r="A73" s="64" t="s">
        <v>80</v>
      </c>
      <c r="B73" s="73">
        <f>B74+B77</f>
        <v>104134.59999999999</v>
      </c>
      <c r="C73" s="73">
        <f t="shared" ref="C73:F73" si="23">C74+C77</f>
        <v>166203</v>
      </c>
      <c r="D73" s="73">
        <f t="shared" si="23"/>
        <v>166203</v>
      </c>
      <c r="E73" s="73">
        <f t="shared" si="23"/>
        <v>166203</v>
      </c>
      <c r="F73" s="73">
        <f t="shared" si="23"/>
        <v>166203</v>
      </c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  <c r="BR73" s="130"/>
      <c r="BS73" s="130"/>
      <c r="BT73" s="130"/>
      <c r="BU73" s="130"/>
      <c r="BV73" s="130"/>
      <c r="BW73" s="130"/>
      <c r="BX73" s="130"/>
      <c r="BY73" s="130"/>
      <c r="BZ73" s="130"/>
      <c r="CA73" s="130"/>
      <c r="CB73" s="130"/>
      <c r="CC73" s="130"/>
      <c r="CD73" s="130"/>
      <c r="CE73" s="130"/>
      <c r="CF73" s="130"/>
      <c r="CG73" s="130"/>
      <c r="CH73" s="130"/>
      <c r="CI73" s="130"/>
    </row>
    <row r="74" spans="1:87" s="83" customFormat="1" ht="13.2" x14ac:dyDescent="0.25">
      <c r="A74" s="59" t="s">
        <v>86</v>
      </c>
      <c r="B74" s="74">
        <f>B75+B76</f>
        <v>98999.87</v>
      </c>
      <c r="C74" s="74">
        <f t="shared" ref="C74:D74" si="24">C75+C76</f>
        <v>159000</v>
      </c>
      <c r="D74" s="74">
        <f t="shared" si="24"/>
        <v>159000</v>
      </c>
      <c r="E74" s="74">
        <v>159000</v>
      </c>
      <c r="F74" s="74">
        <v>159000</v>
      </c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0"/>
      <c r="BT74" s="80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</row>
    <row r="75" spans="1:87" s="83" customFormat="1" ht="13.2" x14ac:dyDescent="0.25">
      <c r="A75" s="59" t="s">
        <v>87</v>
      </c>
      <c r="B75" s="74">
        <v>91832.31</v>
      </c>
      <c r="C75" s="77">
        <v>135000</v>
      </c>
      <c r="D75" s="77">
        <v>135000</v>
      </c>
      <c r="E75" s="79"/>
      <c r="F75" s="77">
        <f>E75</f>
        <v>0</v>
      </c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D75" s="80"/>
      <c r="BE75" s="80"/>
      <c r="BF75" s="80"/>
      <c r="BG75" s="80"/>
      <c r="BH75" s="80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0"/>
      <c r="BT75" s="80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</row>
    <row r="76" spans="1:87" s="83" customFormat="1" ht="13.2" x14ac:dyDescent="0.25">
      <c r="A76" s="59" t="s">
        <v>59</v>
      </c>
      <c r="B76" s="74">
        <v>7167.56</v>
      </c>
      <c r="C76" s="77">
        <v>24000</v>
      </c>
      <c r="D76" s="77">
        <v>24000</v>
      </c>
      <c r="E76" s="79"/>
      <c r="F76" s="77">
        <f>E76</f>
        <v>0</v>
      </c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N76" s="80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0"/>
      <c r="BT76" s="80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</row>
    <row r="77" spans="1:87" s="81" customFormat="1" ht="13.2" x14ac:dyDescent="0.25">
      <c r="A77" s="54" t="s">
        <v>32</v>
      </c>
      <c r="B77" s="58">
        <f>B78</f>
        <v>5134.7299999999996</v>
      </c>
      <c r="C77" s="58">
        <f t="shared" ref="C77:D77" si="25">C78</f>
        <v>7203</v>
      </c>
      <c r="D77" s="58">
        <f t="shared" si="25"/>
        <v>7203</v>
      </c>
      <c r="E77" s="58">
        <v>7203</v>
      </c>
      <c r="F77" s="58">
        <v>7203</v>
      </c>
      <c r="G77" s="80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/>
      <c r="AK77" s="80"/>
      <c r="AL77" s="80"/>
      <c r="AM77" s="80"/>
      <c r="AN77" s="80"/>
      <c r="AO77" s="80"/>
      <c r="AP77" s="80"/>
      <c r="AQ77" s="80"/>
      <c r="AR77" s="80"/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0"/>
      <c r="BT77" s="80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</row>
    <row r="78" spans="1:87" s="81" customFormat="1" ht="13.2" x14ac:dyDescent="0.25">
      <c r="A78" s="55" t="s">
        <v>65</v>
      </c>
      <c r="B78" s="58">
        <v>5134.7299999999996</v>
      </c>
      <c r="C78" s="76">
        <v>7203</v>
      </c>
      <c r="D78" s="76">
        <v>7203</v>
      </c>
      <c r="E78" s="79"/>
      <c r="F78" s="77">
        <f>E78</f>
        <v>0</v>
      </c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/>
      <c r="AJ78" s="80"/>
      <c r="AK78" s="80"/>
      <c r="AL78" s="80"/>
      <c r="AM78" s="80"/>
      <c r="AN78" s="80"/>
      <c r="AO78" s="80"/>
      <c r="AP78" s="80"/>
      <c r="AQ78" s="80"/>
      <c r="AR78" s="80"/>
      <c r="AS78" s="80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0"/>
      <c r="BT78" s="80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</row>
    <row r="79" spans="1:87" s="87" customFormat="1" ht="13.2" x14ac:dyDescent="0.25">
      <c r="A79" s="62" t="s">
        <v>81</v>
      </c>
      <c r="B79" s="71">
        <f>B80</f>
        <v>27954.21</v>
      </c>
      <c r="C79" s="71">
        <f t="shared" ref="C79:F81" si="26">C80</f>
        <v>0</v>
      </c>
      <c r="D79" s="71">
        <f t="shared" si="26"/>
        <v>7000</v>
      </c>
      <c r="E79" s="71">
        <f t="shared" si="26"/>
        <v>7000</v>
      </c>
      <c r="F79" s="71">
        <f t="shared" si="26"/>
        <v>7000</v>
      </c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C79" s="130"/>
      <c r="CD79" s="130"/>
      <c r="CE79" s="130"/>
      <c r="CF79" s="130"/>
      <c r="CG79" s="130"/>
      <c r="CH79" s="130"/>
      <c r="CI79" s="130"/>
    </row>
    <row r="80" spans="1:87" s="110" customFormat="1" ht="26.4" x14ac:dyDescent="0.25">
      <c r="A80" s="108" t="s">
        <v>82</v>
      </c>
      <c r="B80" s="109">
        <f>B81</f>
        <v>27954.21</v>
      </c>
      <c r="C80" s="109">
        <f t="shared" si="26"/>
        <v>0</v>
      </c>
      <c r="D80" s="109">
        <f t="shared" si="26"/>
        <v>7000</v>
      </c>
      <c r="E80" s="109">
        <f t="shared" si="26"/>
        <v>7000</v>
      </c>
      <c r="F80" s="109">
        <f t="shared" si="26"/>
        <v>7000</v>
      </c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  <c r="CE80" s="130"/>
      <c r="CF80" s="130"/>
      <c r="CG80" s="130"/>
      <c r="CH80" s="130"/>
      <c r="CI80" s="130"/>
    </row>
    <row r="81" spans="1:87" s="81" customFormat="1" ht="26.4" x14ac:dyDescent="0.25">
      <c r="A81" s="46" t="s">
        <v>46</v>
      </c>
      <c r="B81" s="58">
        <f>B82</f>
        <v>27954.21</v>
      </c>
      <c r="C81" s="58">
        <f t="shared" si="26"/>
        <v>0</v>
      </c>
      <c r="D81" s="58">
        <f t="shared" si="26"/>
        <v>7000</v>
      </c>
      <c r="E81" s="58">
        <f t="shared" si="26"/>
        <v>7000</v>
      </c>
      <c r="F81" s="58">
        <f t="shared" si="26"/>
        <v>7000</v>
      </c>
      <c r="G81" s="80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80"/>
      <c r="AP81" s="80"/>
      <c r="AQ81" s="80"/>
      <c r="AR81" s="80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0"/>
      <c r="BE81" s="80"/>
      <c r="BF81" s="80"/>
      <c r="BG81" s="80"/>
      <c r="BH81" s="80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0"/>
      <c r="BT81" s="80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</row>
    <row r="82" spans="1:87" s="86" customFormat="1" ht="26.4" x14ac:dyDescent="0.25">
      <c r="A82" s="64" t="s">
        <v>77</v>
      </c>
      <c r="B82" s="73">
        <f>B83+B86+B88</f>
        <v>27954.21</v>
      </c>
      <c r="C82" s="73">
        <f t="shared" ref="C82:F82" si="27">C83+C86+C88</f>
        <v>0</v>
      </c>
      <c r="D82" s="73">
        <f t="shared" si="27"/>
        <v>7000</v>
      </c>
      <c r="E82" s="73">
        <f t="shared" si="27"/>
        <v>7000</v>
      </c>
      <c r="F82" s="73">
        <f t="shared" si="27"/>
        <v>7000</v>
      </c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  <c r="CG82" s="130"/>
      <c r="CH82" s="130"/>
      <c r="CI82" s="130"/>
    </row>
    <row r="83" spans="1:87" s="81" customFormat="1" ht="13.2" x14ac:dyDescent="0.25">
      <c r="A83" s="54" t="s">
        <v>31</v>
      </c>
      <c r="B83" s="58">
        <f>B84+B85</f>
        <v>23954.21</v>
      </c>
      <c r="C83" s="58">
        <f t="shared" ref="C83:F83" si="28">C84+C85</f>
        <v>0</v>
      </c>
      <c r="D83" s="58">
        <f t="shared" si="28"/>
        <v>0</v>
      </c>
      <c r="E83" s="58">
        <f t="shared" si="28"/>
        <v>0</v>
      </c>
      <c r="F83" s="58">
        <f t="shared" si="28"/>
        <v>0</v>
      </c>
      <c r="G83" s="80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  <c r="BH83" s="80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0"/>
      <c r="BT83" s="80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</row>
    <row r="84" spans="1:87" s="81" customFormat="1" ht="13.2" x14ac:dyDescent="0.25">
      <c r="A84" s="55" t="s">
        <v>58</v>
      </c>
      <c r="B84" s="58">
        <v>23954.21</v>
      </c>
      <c r="C84" s="76">
        <v>0</v>
      </c>
      <c r="D84" s="76"/>
      <c r="E84" s="79"/>
      <c r="F84" s="146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80"/>
      <c r="AP84" s="80"/>
      <c r="AQ84" s="80"/>
      <c r="AR84" s="80"/>
      <c r="AS84" s="80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0"/>
      <c r="BT84" s="80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</row>
    <row r="85" spans="1:87" s="81" customFormat="1" ht="13.2" x14ac:dyDescent="0.25">
      <c r="A85" s="55" t="s">
        <v>59</v>
      </c>
      <c r="B85" s="58"/>
      <c r="C85" s="76"/>
      <c r="D85" s="76">
        <v>0</v>
      </c>
      <c r="E85" s="79"/>
      <c r="F85" s="146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0"/>
      <c r="BT85" s="80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</row>
    <row r="86" spans="1:87" s="81" customFormat="1" ht="13.2" x14ac:dyDescent="0.25">
      <c r="A86" s="54" t="s">
        <v>33</v>
      </c>
      <c r="B86" s="58">
        <f>B87</f>
        <v>0</v>
      </c>
      <c r="C86" s="58">
        <f t="shared" ref="C86:F86" si="29">C87</f>
        <v>0</v>
      </c>
      <c r="D86" s="58">
        <f t="shared" si="29"/>
        <v>0</v>
      </c>
      <c r="E86" s="58">
        <f t="shared" si="29"/>
        <v>0</v>
      </c>
      <c r="F86" s="58">
        <f t="shared" si="29"/>
        <v>0</v>
      </c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0"/>
      <c r="AN86" s="80"/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0"/>
      <c r="BG86" s="80"/>
      <c r="BH86" s="80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0"/>
      <c r="BT86" s="80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</row>
    <row r="87" spans="1:87" s="81" customFormat="1" ht="13.2" x14ac:dyDescent="0.25">
      <c r="A87" s="55" t="s">
        <v>66</v>
      </c>
      <c r="B87" s="58">
        <v>0</v>
      </c>
      <c r="C87" s="76"/>
      <c r="D87" s="76">
        <v>0</v>
      </c>
      <c r="E87" s="122">
        <f>D87</f>
        <v>0</v>
      </c>
      <c r="F87" s="77">
        <f>E87</f>
        <v>0</v>
      </c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/>
      <c r="AK87" s="80"/>
      <c r="AL87" s="80"/>
      <c r="AM87" s="80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0"/>
      <c r="BT87" s="80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</row>
    <row r="88" spans="1:87" s="81" customFormat="1" ht="26.4" x14ac:dyDescent="0.25">
      <c r="A88" s="55" t="s">
        <v>36</v>
      </c>
      <c r="B88" s="58">
        <f>B89</f>
        <v>4000</v>
      </c>
      <c r="C88" s="58">
        <f t="shared" ref="C88:D88" si="30">C89</f>
        <v>0</v>
      </c>
      <c r="D88" s="58">
        <f t="shared" si="30"/>
        <v>7000</v>
      </c>
      <c r="E88" s="58">
        <v>7000</v>
      </c>
      <c r="F88" s="58">
        <v>7000</v>
      </c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N88" s="80"/>
      <c r="AO88" s="80"/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0"/>
      <c r="BT88" s="80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</row>
    <row r="89" spans="1:87" s="81" customFormat="1" ht="13.2" x14ac:dyDescent="0.25">
      <c r="A89" s="55" t="s">
        <v>54</v>
      </c>
      <c r="B89" s="58">
        <v>4000</v>
      </c>
      <c r="C89" s="76"/>
      <c r="D89" s="76">
        <v>7000</v>
      </c>
      <c r="E89" s="79"/>
      <c r="F89" s="146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/>
      <c r="AJ89" s="80"/>
      <c r="AK89" s="80"/>
      <c r="AL89" s="80"/>
      <c r="AM89" s="80"/>
      <c r="AN89" s="80"/>
      <c r="AO89" s="80"/>
      <c r="AP89" s="80"/>
      <c r="AQ89" s="80"/>
      <c r="AR89" s="80"/>
      <c r="AS89" s="80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D89" s="80"/>
      <c r="BE89" s="80"/>
      <c r="BF89" s="80"/>
      <c r="BG89" s="80"/>
      <c r="BH89" s="80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0"/>
      <c r="BT89" s="80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</row>
  </sheetData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H86"/>
  <sheetViews>
    <sheetView workbookViewId="0">
      <selection activeCell="C85" sqref="C85"/>
    </sheetView>
  </sheetViews>
  <sheetFormatPr defaultRowHeight="11.4" x14ac:dyDescent="0.2"/>
  <cols>
    <col min="1" max="1" width="50.44140625" style="52" customWidth="1"/>
    <col min="2" max="2" width="19.88671875" style="68" customWidth="1"/>
    <col min="3" max="3" width="21.44140625" style="68" customWidth="1"/>
    <col min="4" max="4" width="19.44140625" style="68" customWidth="1"/>
    <col min="5" max="6" width="18.6640625" style="68" customWidth="1"/>
    <col min="7" max="250" width="9.109375" style="52"/>
    <col min="251" max="251" width="50.44140625" style="52" customWidth="1"/>
    <col min="252" max="252" width="30.6640625" style="52" customWidth="1"/>
    <col min="253" max="253" width="20.44140625" style="52" customWidth="1"/>
    <col min="254" max="254" width="15" style="52" customWidth="1"/>
    <col min="255" max="255" width="20.44140625" style="52" customWidth="1"/>
    <col min="256" max="256" width="23" style="52" customWidth="1"/>
    <col min="257" max="257" width="28.6640625" style="52" customWidth="1"/>
    <col min="258" max="258" width="23" style="52" customWidth="1"/>
    <col min="259" max="259" width="28.6640625" style="52" customWidth="1"/>
    <col min="260" max="260" width="24" style="52" customWidth="1"/>
    <col min="261" max="506" width="9.109375" style="52"/>
    <col min="507" max="507" width="50.44140625" style="52" customWidth="1"/>
    <col min="508" max="508" width="30.6640625" style="52" customWidth="1"/>
    <col min="509" max="509" width="20.44140625" style="52" customWidth="1"/>
    <col min="510" max="510" width="15" style="52" customWidth="1"/>
    <col min="511" max="511" width="20.44140625" style="52" customWidth="1"/>
    <col min="512" max="512" width="23" style="52" customWidth="1"/>
    <col min="513" max="513" width="28.6640625" style="52" customWidth="1"/>
    <col min="514" max="514" width="23" style="52" customWidth="1"/>
    <col min="515" max="515" width="28.6640625" style="52" customWidth="1"/>
    <col min="516" max="516" width="24" style="52" customWidth="1"/>
    <col min="517" max="762" width="9.109375" style="52"/>
    <col min="763" max="763" width="50.44140625" style="52" customWidth="1"/>
    <col min="764" max="764" width="30.6640625" style="52" customWidth="1"/>
    <col min="765" max="765" width="20.44140625" style="52" customWidth="1"/>
    <col min="766" max="766" width="15" style="52" customWidth="1"/>
    <col min="767" max="767" width="20.44140625" style="52" customWidth="1"/>
    <col min="768" max="768" width="23" style="52" customWidth="1"/>
    <col min="769" max="769" width="28.6640625" style="52" customWidth="1"/>
    <col min="770" max="770" width="23" style="52" customWidth="1"/>
    <col min="771" max="771" width="28.6640625" style="52" customWidth="1"/>
    <col min="772" max="772" width="24" style="52" customWidth="1"/>
    <col min="773" max="1018" width="9.109375" style="52"/>
    <col min="1019" max="1019" width="50.44140625" style="52" customWidth="1"/>
    <col min="1020" max="1020" width="30.6640625" style="52" customWidth="1"/>
    <col min="1021" max="1021" width="20.44140625" style="52" customWidth="1"/>
    <col min="1022" max="1022" width="15" style="52" customWidth="1"/>
    <col min="1023" max="1023" width="20.44140625" style="52" customWidth="1"/>
    <col min="1024" max="1024" width="23" style="52" customWidth="1"/>
    <col min="1025" max="1025" width="28.6640625" style="52" customWidth="1"/>
    <col min="1026" max="1026" width="23" style="52" customWidth="1"/>
    <col min="1027" max="1027" width="28.6640625" style="52" customWidth="1"/>
    <col min="1028" max="1028" width="24" style="52" customWidth="1"/>
    <col min="1029" max="1274" width="9.109375" style="52"/>
    <col min="1275" max="1275" width="50.44140625" style="52" customWidth="1"/>
    <col min="1276" max="1276" width="30.6640625" style="52" customWidth="1"/>
    <col min="1277" max="1277" width="20.44140625" style="52" customWidth="1"/>
    <col min="1278" max="1278" width="15" style="52" customWidth="1"/>
    <col min="1279" max="1279" width="20.44140625" style="52" customWidth="1"/>
    <col min="1280" max="1280" width="23" style="52" customWidth="1"/>
    <col min="1281" max="1281" width="28.6640625" style="52" customWidth="1"/>
    <col min="1282" max="1282" width="23" style="52" customWidth="1"/>
    <col min="1283" max="1283" width="28.6640625" style="52" customWidth="1"/>
    <col min="1284" max="1284" width="24" style="52" customWidth="1"/>
    <col min="1285" max="1530" width="9.109375" style="52"/>
    <col min="1531" max="1531" width="50.44140625" style="52" customWidth="1"/>
    <col min="1532" max="1532" width="30.6640625" style="52" customWidth="1"/>
    <col min="1533" max="1533" width="20.44140625" style="52" customWidth="1"/>
    <col min="1534" max="1534" width="15" style="52" customWidth="1"/>
    <col min="1535" max="1535" width="20.44140625" style="52" customWidth="1"/>
    <col min="1536" max="1536" width="23" style="52" customWidth="1"/>
    <col min="1537" max="1537" width="28.6640625" style="52" customWidth="1"/>
    <col min="1538" max="1538" width="23" style="52" customWidth="1"/>
    <col min="1539" max="1539" width="28.6640625" style="52" customWidth="1"/>
    <col min="1540" max="1540" width="24" style="52" customWidth="1"/>
    <col min="1541" max="1786" width="9.109375" style="52"/>
    <col min="1787" max="1787" width="50.44140625" style="52" customWidth="1"/>
    <col min="1788" max="1788" width="30.6640625" style="52" customWidth="1"/>
    <col min="1789" max="1789" width="20.44140625" style="52" customWidth="1"/>
    <col min="1790" max="1790" width="15" style="52" customWidth="1"/>
    <col min="1791" max="1791" width="20.44140625" style="52" customWidth="1"/>
    <col min="1792" max="1792" width="23" style="52" customWidth="1"/>
    <col min="1793" max="1793" width="28.6640625" style="52" customWidth="1"/>
    <col min="1794" max="1794" width="23" style="52" customWidth="1"/>
    <col min="1795" max="1795" width="28.6640625" style="52" customWidth="1"/>
    <col min="1796" max="1796" width="24" style="52" customWidth="1"/>
    <col min="1797" max="2042" width="9.109375" style="52"/>
    <col min="2043" max="2043" width="50.44140625" style="52" customWidth="1"/>
    <col min="2044" max="2044" width="30.6640625" style="52" customWidth="1"/>
    <col min="2045" max="2045" width="20.44140625" style="52" customWidth="1"/>
    <col min="2046" max="2046" width="15" style="52" customWidth="1"/>
    <col min="2047" max="2047" width="20.44140625" style="52" customWidth="1"/>
    <col min="2048" max="2048" width="23" style="52" customWidth="1"/>
    <col min="2049" max="2049" width="28.6640625" style="52" customWidth="1"/>
    <col min="2050" max="2050" width="23" style="52" customWidth="1"/>
    <col min="2051" max="2051" width="28.6640625" style="52" customWidth="1"/>
    <col min="2052" max="2052" width="24" style="52" customWidth="1"/>
    <col min="2053" max="2298" width="9.109375" style="52"/>
    <col min="2299" max="2299" width="50.44140625" style="52" customWidth="1"/>
    <col min="2300" max="2300" width="30.6640625" style="52" customWidth="1"/>
    <col min="2301" max="2301" width="20.44140625" style="52" customWidth="1"/>
    <col min="2302" max="2302" width="15" style="52" customWidth="1"/>
    <col min="2303" max="2303" width="20.44140625" style="52" customWidth="1"/>
    <col min="2304" max="2304" width="23" style="52" customWidth="1"/>
    <col min="2305" max="2305" width="28.6640625" style="52" customWidth="1"/>
    <col min="2306" max="2306" width="23" style="52" customWidth="1"/>
    <col min="2307" max="2307" width="28.6640625" style="52" customWidth="1"/>
    <col min="2308" max="2308" width="24" style="52" customWidth="1"/>
    <col min="2309" max="2554" width="9.109375" style="52"/>
    <col min="2555" max="2555" width="50.44140625" style="52" customWidth="1"/>
    <col min="2556" max="2556" width="30.6640625" style="52" customWidth="1"/>
    <col min="2557" max="2557" width="20.44140625" style="52" customWidth="1"/>
    <col min="2558" max="2558" width="15" style="52" customWidth="1"/>
    <col min="2559" max="2559" width="20.44140625" style="52" customWidth="1"/>
    <col min="2560" max="2560" width="23" style="52" customWidth="1"/>
    <col min="2561" max="2561" width="28.6640625" style="52" customWidth="1"/>
    <col min="2562" max="2562" width="23" style="52" customWidth="1"/>
    <col min="2563" max="2563" width="28.6640625" style="52" customWidth="1"/>
    <col min="2564" max="2564" width="24" style="52" customWidth="1"/>
    <col min="2565" max="2810" width="9.109375" style="52"/>
    <col min="2811" max="2811" width="50.44140625" style="52" customWidth="1"/>
    <col min="2812" max="2812" width="30.6640625" style="52" customWidth="1"/>
    <col min="2813" max="2813" width="20.44140625" style="52" customWidth="1"/>
    <col min="2814" max="2814" width="15" style="52" customWidth="1"/>
    <col min="2815" max="2815" width="20.44140625" style="52" customWidth="1"/>
    <col min="2816" max="2816" width="23" style="52" customWidth="1"/>
    <col min="2817" max="2817" width="28.6640625" style="52" customWidth="1"/>
    <col min="2818" max="2818" width="23" style="52" customWidth="1"/>
    <col min="2819" max="2819" width="28.6640625" style="52" customWidth="1"/>
    <col min="2820" max="2820" width="24" style="52" customWidth="1"/>
    <col min="2821" max="3066" width="9.109375" style="52"/>
    <col min="3067" max="3067" width="50.44140625" style="52" customWidth="1"/>
    <col min="3068" max="3068" width="30.6640625" style="52" customWidth="1"/>
    <col min="3069" max="3069" width="20.44140625" style="52" customWidth="1"/>
    <col min="3070" max="3070" width="15" style="52" customWidth="1"/>
    <col min="3071" max="3071" width="20.44140625" style="52" customWidth="1"/>
    <col min="3072" max="3072" width="23" style="52" customWidth="1"/>
    <col min="3073" max="3073" width="28.6640625" style="52" customWidth="1"/>
    <col min="3074" max="3074" width="23" style="52" customWidth="1"/>
    <col min="3075" max="3075" width="28.6640625" style="52" customWidth="1"/>
    <col min="3076" max="3076" width="24" style="52" customWidth="1"/>
    <col min="3077" max="3322" width="9.109375" style="52"/>
    <col min="3323" max="3323" width="50.44140625" style="52" customWidth="1"/>
    <col min="3324" max="3324" width="30.6640625" style="52" customWidth="1"/>
    <col min="3325" max="3325" width="20.44140625" style="52" customWidth="1"/>
    <col min="3326" max="3326" width="15" style="52" customWidth="1"/>
    <col min="3327" max="3327" width="20.44140625" style="52" customWidth="1"/>
    <col min="3328" max="3328" width="23" style="52" customWidth="1"/>
    <col min="3329" max="3329" width="28.6640625" style="52" customWidth="1"/>
    <col min="3330" max="3330" width="23" style="52" customWidth="1"/>
    <col min="3331" max="3331" width="28.6640625" style="52" customWidth="1"/>
    <col min="3332" max="3332" width="24" style="52" customWidth="1"/>
    <col min="3333" max="3578" width="9.109375" style="52"/>
    <col min="3579" max="3579" width="50.44140625" style="52" customWidth="1"/>
    <col min="3580" max="3580" width="30.6640625" style="52" customWidth="1"/>
    <col min="3581" max="3581" width="20.44140625" style="52" customWidth="1"/>
    <col min="3582" max="3582" width="15" style="52" customWidth="1"/>
    <col min="3583" max="3583" width="20.44140625" style="52" customWidth="1"/>
    <col min="3584" max="3584" width="23" style="52" customWidth="1"/>
    <col min="3585" max="3585" width="28.6640625" style="52" customWidth="1"/>
    <col min="3586" max="3586" width="23" style="52" customWidth="1"/>
    <col min="3587" max="3587" width="28.6640625" style="52" customWidth="1"/>
    <col min="3588" max="3588" width="24" style="52" customWidth="1"/>
    <col min="3589" max="3834" width="9.109375" style="52"/>
    <col min="3835" max="3835" width="50.44140625" style="52" customWidth="1"/>
    <col min="3836" max="3836" width="30.6640625" style="52" customWidth="1"/>
    <col min="3837" max="3837" width="20.44140625" style="52" customWidth="1"/>
    <col min="3838" max="3838" width="15" style="52" customWidth="1"/>
    <col min="3839" max="3839" width="20.44140625" style="52" customWidth="1"/>
    <col min="3840" max="3840" width="23" style="52" customWidth="1"/>
    <col min="3841" max="3841" width="28.6640625" style="52" customWidth="1"/>
    <col min="3842" max="3842" width="23" style="52" customWidth="1"/>
    <col min="3843" max="3843" width="28.6640625" style="52" customWidth="1"/>
    <col min="3844" max="3844" width="24" style="52" customWidth="1"/>
    <col min="3845" max="4090" width="9.109375" style="52"/>
    <col min="4091" max="4091" width="50.44140625" style="52" customWidth="1"/>
    <col min="4092" max="4092" width="30.6640625" style="52" customWidth="1"/>
    <col min="4093" max="4093" width="20.44140625" style="52" customWidth="1"/>
    <col min="4094" max="4094" width="15" style="52" customWidth="1"/>
    <col min="4095" max="4095" width="20.44140625" style="52" customWidth="1"/>
    <col min="4096" max="4096" width="23" style="52" customWidth="1"/>
    <col min="4097" max="4097" width="28.6640625" style="52" customWidth="1"/>
    <col min="4098" max="4098" width="23" style="52" customWidth="1"/>
    <col min="4099" max="4099" width="28.6640625" style="52" customWidth="1"/>
    <col min="4100" max="4100" width="24" style="52" customWidth="1"/>
    <col min="4101" max="4346" width="9.109375" style="52"/>
    <col min="4347" max="4347" width="50.44140625" style="52" customWidth="1"/>
    <col min="4348" max="4348" width="30.6640625" style="52" customWidth="1"/>
    <col min="4349" max="4349" width="20.44140625" style="52" customWidth="1"/>
    <col min="4350" max="4350" width="15" style="52" customWidth="1"/>
    <col min="4351" max="4351" width="20.44140625" style="52" customWidth="1"/>
    <col min="4352" max="4352" width="23" style="52" customWidth="1"/>
    <col min="4353" max="4353" width="28.6640625" style="52" customWidth="1"/>
    <col min="4354" max="4354" width="23" style="52" customWidth="1"/>
    <col min="4355" max="4355" width="28.6640625" style="52" customWidth="1"/>
    <col min="4356" max="4356" width="24" style="52" customWidth="1"/>
    <col min="4357" max="4602" width="9.109375" style="52"/>
    <col min="4603" max="4603" width="50.44140625" style="52" customWidth="1"/>
    <col min="4604" max="4604" width="30.6640625" style="52" customWidth="1"/>
    <col min="4605" max="4605" width="20.44140625" style="52" customWidth="1"/>
    <col min="4606" max="4606" width="15" style="52" customWidth="1"/>
    <col min="4607" max="4607" width="20.44140625" style="52" customWidth="1"/>
    <col min="4608" max="4608" width="23" style="52" customWidth="1"/>
    <col min="4609" max="4609" width="28.6640625" style="52" customWidth="1"/>
    <col min="4610" max="4610" width="23" style="52" customWidth="1"/>
    <col min="4611" max="4611" width="28.6640625" style="52" customWidth="1"/>
    <col min="4612" max="4612" width="24" style="52" customWidth="1"/>
    <col min="4613" max="4858" width="9.109375" style="52"/>
    <col min="4859" max="4859" width="50.44140625" style="52" customWidth="1"/>
    <col min="4860" max="4860" width="30.6640625" style="52" customWidth="1"/>
    <col min="4861" max="4861" width="20.44140625" style="52" customWidth="1"/>
    <col min="4862" max="4862" width="15" style="52" customWidth="1"/>
    <col min="4863" max="4863" width="20.44140625" style="52" customWidth="1"/>
    <col min="4864" max="4864" width="23" style="52" customWidth="1"/>
    <col min="4865" max="4865" width="28.6640625" style="52" customWidth="1"/>
    <col min="4866" max="4866" width="23" style="52" customWidth="1"/>
    <col min="4867" max="4867" width="28.6640625" style="52" customWidth="1"/>
    <col min="4868" max="4868" width="24" style="52" customWidth="1"/>
    <col min="4869" max="5114" width="9.109375" style="52"/>
    <col min="5115" max="5115" width="50.44140625" style="52" customWidth="1"/>
    <col min="5116" max="5116" width="30.6640625" style="52" customWidth="1"/>
    <col min="5117" max="5117" width="20.44140625" style="52" customWidth="1"/>
    <col min="5118" max="5118" width="15" style="52" customWidth="1"/>
    <col min="5119" max="5119" width="20.44140625" style="52" customWidth="1"/>
    <col min="5120" max="5120" width="23" style="52" customWidth="1"/>
    <col min="5121" max="5121" width="28.6640625" style="52" customWidth="1"/>
    <col min="5122" max="5122" width="23" style="52" customWidth="1"/>
    <col min="5123" max="5123" width="28.6640625" style="52" customWidth="1"/>
    <col min="5124" max="5124" width="24" style="52" customWidth="1"/>
    <col min="5125" max="5370" width="9.109375" style="52"/>
    <col min="5371" max="5371" width="50.44140625" style="52" customWidth="1"/>
    <col min="5372" max="5372" width="30.6640625" style="52" customWidth="1"/>
    <col min="5373" max="5373" width="20.44140625" style="52" customWidth="1"/>
    <col min="5374" max="5374" width="15" style="52" customWidth="1"/>
    <col min="5375" max="5375" width="20.44140625" style="52" customWidth="1"/>
    <col min="5376" max="5376" width="23" style="52" customWidth="1"/>
    <col min="5377" max="5377" width="28.6640625" style="52" customWidth="1"/>
    <col min="5378" max="5378" width="23" style="52" customWidth="1"/>
    <col min="5379" max="5379" width="28.6640625" style="52" customWidth="1"/>
    <col min="5380" max="5380" width="24" style="52" customWidth="1"/>
    <col min="5381" max="5626" width="9.109375" style="52"/>
    <col min="5627" max="5627" width="50.44140625" style="52" customWidth="1"/>
    <col min="5628" max="5628" width="30.6640625" style="52" customWidth="1"/>
    <col min="5629" max="5629" width="20.44140625" style="52" customWidth="1"/>
    <col min="5630" max="5630" width="15" style="52" customWidth="1"/>
    <col min="5631" max="5631" width="20.44140625" style="52" customWidth="1"/>
    <col min="5632" max="5632" width="23" style="52" customWidth="1"/>
    <col min="5633" max="5633" width="28.6640625" style="52" customWidth="1"/>
    <col min="5634" max="5634" width="23" style="52" customWidth="1"/>
    <col min="5635" max="5635" width="28.6640625" style="52" customWidth="1"/>
    <col min="5636" max="5636" width="24" style="52" customWidth="1"/>
    <col min="5637" max="5882" width="9.109375" style="52"/>
    <col min="5883" max="5883" width="50.44140625" style="52" customWidth="1"/>
    <col min="5884" max="5884" width="30.6640625" style="52" customWidth="1"/>
    <col min="5885" max="5885" width="20.44140625" style="52" customWidth="1"/>
    <col min="5886" max="5886" width="15" style="52" customWidth="1"/>
    <col min="5887" max="5887" width="20.44140625" style="52" customWidth="1"/>
    <col min="5888" max="5888" width="23" style="52" customWidth="1"/>
    <col min="5889" max="5889" width="28.6640625" style="52" customWidth="1"/>
    <col min="5890" max="5890" width="23" style="52" customWidth="1"/>
    <col min="5891" max="5891" width="28.6640625" style="52" customWidth="1"/>
    <col min="5892" max="5892" width="24" style="52" customWidth="1"/>
    <col min="5893" max="6138" width="9.109375" style="52"/>
    <col min="6139" max="6139" width="50.44140625" style="52" customWidth="1"/>
    <col min="6140" max="6140" width="30.6640625" style="52" customWidth="1"/>
    <col min="6141" max="6141" width="20.44140625" style="52" customWidth="1"/>
    <col min="6142" max="6142" width="15" style="52" customWidth="1"/>
    <col min="6143" max="6143" width="20.44140625" style="52" customWidth="1"/>
    <col min="6144" max="6144" width="23" style="52" customWidth="1"/>
    <col min="6145" max="6145" width="28.6640625" style="52" customWidth="1"/>
    <col min="6146" max="6146" width="23" style="52" customWidth="1"/>
    <col min="6147" max="6147" width="28.6640625" style="52" customWidth="1"/>
    <col min="6148" max="6148" width="24" style="52" customWidth="1"/>
    <col min="6149" max="6394" width="9.109375" style="52"/>
    <col min="6395" max="6395" width="50.44140625" style="52" customWidth="1"/>
    <col min="6396" max="6396" width="30.6640625" style="52" customWidth="1"/>
    <col min="6397" max="6397" width="20.44140625" style="52" customWidth="1"/>
    <col min="6398" max="6398" width="15" style="52" customWidth="1"/>
    <col min="6399" max="6399" width="20.44140625" style="52" customWidth="1"/>
    <col min="6400" max="6400" width="23" style="52" customWidth="1"/>
    <col min="6401" max="6401" width="28.6640625" style="52" customWidth="1"/>
    <col min="6402" max="6402" width="23" style="52" customWidth="1"/>
    <col min="6403" max="6403" width="28.6640625" style="52" customWidth="1"/>
    <col min="6404" max="6404" width="24" style="52" customWidth="1"/>
    <col min="6405" max="6650" width="9.109375" style="52"/>
    <col min="6651" max="6651" width="50.44140625" style="52" customWidth="1"/>
    <col min="6652" max="6652" width="30.6640625" style="52" customWidth="1"/>
    <col min="6653" max="6653" width="20.44140625" style="52" customWidth="1"/>
    <col min="6654" max="6654" width="15" style="52" customWidth="1"/>
    <col min="6655" max="6655" width="20.44140625" style="52" customWidth="1"/>
    <col min="6656" max="6656" width="23" style="52" customWidth="1"/>
    <col min="6657" max="6657" width="28.6640625" style="52" customWidth="1"/>
    <col min="6658" max="6658" width="23" style="52" customWidth="1"/>
    <col min="6659" max="6659" width="28.6640625" style="52" customWidth="1"/>
    <col min="6660" max="6660" width="24" style="52" customWidth="1"/>
    <col min="6661" max="6906" width="9.109375" style="52"/>
    <col min="6907" max="6907" width="50.44140625" style="52" customWidth="1"/>
    <col min="6908" max="6908" width="30.6640625" style="52" customWidth="1"/>
    <col min="6909" max="6909" width="20.44140625" style="52" customWidth="1"/>
    <col min="6910" max="6910" width="15" style="52" customWidth="1"/>
    <col min="6911" max="6911" width="20.44140625" style="52" customWidth="1"/>
    <col min="6912" max="6912" width="23" style="52" customWidth="1"/>
    <col min="6913" max="6913" width="28.6640625" style="52" customWidth="1"/>
    <col min="6914" max="6914" width="23" style="52" customWidth="1"/>
    <col min="6915" max="6915" width="28.6640625" style="52" customWidth="1"/>
    <col min="6916" max="6916" width="24" style="52" customWidth="1"/>
    <col min="6917" max="7162" width="9.109375" style="52"/>
    <col min="7163" max="7163" width="50.44140625" style="52" customWidth="1"/>
    <col min="7164" max="7164" width="30.6640625" style="52" customWidth="1"/>
    <col min="7165" max="7165" width="20.44140625" style="52" customWidth="1"/>
    <col min="7166" max="7166" width="15" style="52" customWidth="1"/>
    <col min="7167" max="7167" width="20.44140625" style="52" customWidth="1"/>
    <col min="7168" max="7168" width="23" style="52" customWidth="1"/>
    <col min="7169" max="7169" width="28.6640625" style="52" customWidth="1"/>
    <col min="7170" max="7170" width="23" style="52" customWidth="1"/>
    <col min="7171" max="7171" width="28.6640625" style="52" customWidth="1"/>
    <col min="7172" max="7172" width="24" style="52" customWidth="1"/>
    <col min="7173" max="7418" width="9.109375" style="52"/>
    <col min="7419" max="7419" width="50.44140625" style="52" customWidth="1"/>
    <col min="7420" max="7420" width="30.6640625" style="52" customWidth="1"/>
    <col min="7421" max="7421" width="20.44140625" style="52" customWidth="1"/>
    <col min="7422" max="7422" width="15" style="52" customWidth="1"/>
    <col min="7423" max="7423" width="20.44140625" style="52" customWidth="1"/>
    <col min="7424" max="7424" width="23" style="52" customWidth="1"/>
    <col min="7425" max="7425" width="28.6640625" style="52" customWidth="1"/>
    <col min="7426" max="7426" width="23" style="52" customWidth="1"/>
    <col min="7427" max="7427" width="28.6640625" style="52" customWidth="1"/>
    <col min="7428" max="7428" width="24" style="52" customWidth="1"/>
    <col min="7429" max="7674" width="9.109375" style="52"/>
    <col min="7675" max="7675" width="50.44140625" style="52" customWidth="1"/>
    <col min="7676" max="7676" width="30.6640625" style="52" customWidth="1"/>
    <col min="7677" max="7677" width="20.44140625" style="52" customWidth="1"/>
    <col min="7678" max="7678" width="15" style="52" customWidth="1"/>
    <col min="7679" max="7679" width="20.44140625" style="52" customWidth="1"/>
    <col min="7680" max="7680" width="23" style="52" customWidth="1"/>
    <col min="7681" max="7681" width="28.6640625" style="52" customWidth="1"/>
    <col min="7682" max="7682" width="23" style="52" customWidth="1"/>
    <col min="7683" max="7683" width="28.6640625" style="52" customWidth="1"/>
    <col min="7684" max="7684" width="24" style="52" customWidth="1"/>
    <col min="7685" max="7930" width="9.109375" style="52"/>
    <col min="7931" max="7931" width="50.44140625" style="52" customWidth="1"/>
    <col min="7932" max="7932" width="30.6640625" style="52" customWidth="1"/>
    <col min="7933" max="7933" width="20.44140625" style="52" customWidth="1"/>
    <col min="7934" max="7934" width="15" style="52" customWidth="1"/>
    <col min="7935" max="7935" width="20.44140625" style="52" customWidth="1"/>
    <col min="7936" max="7936" width="23" style="52" customWidth="1"/>
    <col min="7937" max="7937" width="28.6640625" style="52" customWidth="1"/>
    <col min="7938" max="7938" width="23" style="52" customWidth="1"/>
    <col min="7939" max="7939" width="28.6640625" style="52" customWidth="1"/>
    <col min="7940" max="7940" width="24" style="52" customWidth="1"/>
    <col min="7941" max="8186" width="9.109375" style="52"/>
    <col min="8187" max="8187" width="50.44140625" style="52" customWidth="1"/>
    <col min="8188" max="8188" width="30.6640625" style="52" customWidth="1"/>
    <col min="8189" max="8189" width="20.44140625" style="52" customWidth="1"/>
    <col min="8190" max="8190" width="15" style="52" customWidth="1"/>
    <col min="8191" max="8191" width="20.44140625" style="52" customWidth="1"/>
    <col min="8192" max="8192" width="23" style="52" customWidth="1"/>
    <col min="8193" max="8193" width="28.6640625" style="52" customWidth="1"/>
    <col min="8194" max="8194" width="23" style="52" customWidth="1"/>
    <col min="8195" max="8195" width="28.6640625" style="52" customWidth="1"/>
    <col min="8196" max="8196" width="24" style="52" customWidth="1"/>
    <col min="8197" max="8442" width="9.109375" style="52"/>
    <col min="8443" max="8443" width="50.44140625" style="52" customWidth="1"/>
    <col min="8444" max="8444" width="30.6640625" style="52" customWidth="1"/>
    <col min="8445" max="8445" width="20.44140625" style="52" customWidth="1"/>
    <col min="8446" max="8446" width="15" style="52" customWidth="1"/>
    <col min="8447" max="8447" width="20.44140625" style="52" customWidth="1"/>
    <col min="8448" max="8448" width="23" style="52" customWidth="1"/>
    <col min="8449" max="8449" width="28.6640625" style="52" customWidth="1"/>
    <col min="8450" max="8450" width="23" style="52" customWidth="1"/>
    <col min="8451" max="8451" width="28.6640625" style="52" customWidth="1"/>
    <col min="8452" max="8452" width="24" style="52" customWidth="1"/>
    <col min="8453" max="8698" width="9.109375" style="52"/>
    <col min="8699" max="8699" width="50.44140625" style="52" customWidth="1"/>
    <col min="8700" max="8700" width="30.6640625" style="52" customWidth="1"/>
    <col min="8701" max="8701" width="20.44140625" style="52" customWidth="1"/>
    <col min="8702" max="8702" width="15" style="52" customWidth="1"/>
    <col min="8703" max="8703" width="20.44140625" style="52" customWidth="1"/>
    <col min="8704" max="8704" width="23" style="52" customWidth="1"/>
    <col min="8705" max="8705" width="28.6640625" style="52" customWidth="1"/>
    <col min="8706" max="8706" width="23" style="52" customWidth="1"/>
    <col min="8707" max="8707" width="28.6640625" style="52" customWidth="1"/>
    <col min="8708" max="8708" width="24" style="52" customWidth="1"/>
    <col min="8709" max="8954" width="9.109375" style="52"/>
    <col min="8955" max="8955" width="50.44140625" style="52" customWidth="1"/>
    <col min="8956" max="8956" width="30.6640625" style="52" customWidth="1"/>
    <col min="8957" max="8957" width="20.44140625" style="52" customWidth="1"/>
    <col min="8958" max="8958" width="15" style="52" customWidth="1"/>
    <col min="8959" max="8959" width="20.44140625" style="52" customWidth="1"/>
    <col min="8960" max="8960" width="23" style="52" customWidth="1"/>
    <col min="8961" max="8961" width="28.6640625" style="52" customWidth="1"/>
    <col min="8962" max="8962" width="23" style="52" customWidth="1"/>
    <col min="8963" max="8963" width="28.6640625" style="52" customWidth="1"/>
    <col min="8964" max="8964" width="24" style="52" customWidth="1"/>
    <col min="8965" max="9210" width="9.109375" style="52"/>
    <col min="9211" max="9211" width="50.44140625" style="52" customWidth="1"/>
    <col min="9212" max="9212" width="30.6640625" style="52" customWidth="1"/>
    <col min="9213" max="9213" width="20.44140625" style="52" customWidth="1"/>
    <col min="9214" max="9214" width="15" style="52" customWidth="1"/>
    <col min="9215" max="9215" width="20.44140625" style="52" customWidth="1"/>
    <col min="9216" max="9216" width="23" style="52" customWidth="1"/>
    <col min="9217" max="9217" width="28.6640625" style="52" customWidth="1"/>
    <col min="9218" max="9218" width="23" style="52" customWidth="1"/>
    <col min="9219" max="9219" width="28.6640625" style="52" customWidth="1"/>
    <col min="9220" max="9220" width="24" style="52" customWidth="1"/>
    <col min="9221" max="9466" width="9.109375" style="52"/>
    <col min="9467" max="9467" width="50.44140625" style="52" customWidth="1"/>
    <col min="9468" max="9468" width="30.6640625" style="52" customWidth="1"/>
    <col min="9469" max="9469" width="20.44140625" style="52" customWidth="1"/>
    <col min="9470" max="9470" width="15" style="52" customWidth="1"/>
    <col min="9471" max="9471" width="20.44140625" style="52" customWidth="1"/>
    <col min="9472" max="9472" width="23" style="52" customWidth="1"/>
    <col min="9473" max="9473" width="28.6640625" style="52" customWidth="1"/>
    <col min="9474" max="9474" width="23" style="52" customWidth="1"/>
    <col min="9475" max="9475" width="28.6640625" style="52" customWidth="1"/>
    <col min="9476" max="9476" width="24" style="52" customWidth="1"/>
    <col min="9477" max="9722" width="9.109375" style="52"/>
    <col min="9723" max="9723" width="50.44140625" style="52" customWidth="1"/>
    <col min="9724" max="9724" width="30.6640625" style="52" customWidth="1"/>
    <col min="9725" max="9725" width="20.44140625" style="52" customWidth="1"/>
    <col min="9726" max="9726" width="15" style="52" customWidth="1"/>
    <col min="9727" max="9727" width="20.44140625" style="52" customWidth="1"/>
    <col min="9728" max="9728" width="23" style="52" customWidth="1"/>
    <col min="9729" max="9729" width="28.6640625" style="52" customWidth="1"/>
    <col min="9730" max="9730" width="23" style="52" customWidth="1"/>
    <col min="9731" max="9731" width="28.6640625" style="52" customWidth="1"/>
    <col min="9732" max="9732" width="24" style="52" customWidth="1"/>
    <col min="9733" max="9978" width="9.109375" style="52"/>
    <col min="9979" max="9979" width="50.44140625" style="52" customWidth="1"/>
    <col min="9980" max="9980" width="30.6640625" style="52" customWidth="1"/>
    <col min="9981" max="9981" width="20.44140625" style="52" customWidth="1"/>
    <col min="9982" max="9982" width="15" style="52" customWidth="1"/>
    <col min="9983" max="9983" width="20.44140625" style="52" customWidth="1"/>
    <col min="9984" max="9984" width="23" style="52" customWidth="1"/>
    <col min="9985" max="9985" width="28.6640625" style="52" customWidth="1"/>
    <col min="9986" max="9986" width="23" style="52" customWidth="1"/>
    <col min="9987" max="9987" width="28.6640625" style="52" customWidth="1"/>
    <col min="9988" max="9988" width="24" style="52" customWidth="1"/>
    <col min="9989" max="10234" width="9.109375" style="52"/>
    <col min="10235" max="10235" width="50.44140625" style="52" customWidth="1"/>
    <col min="10236" max="10236" width="30.6640625" style="52" customWidth="1"/>
    <col min="10237" max="10237" width="20.44140625" style="52" customWidth="1"/>
    <col min="10238" max="10238" width="15" style="52" customWidth="1"/>
    <col min="10239" max="10239" width="20.44140625" style="52" customWidth="1"/>
    <col min="10240" max="10240" width="23" style="52" customWidth="1"/>
    <col min="10241" max="10241" width="28.6640625" style="52" customWidth="1"/>
    <col min="10242" max="10242" width="23" style="52" customWidth="1"/>
    <col min="10243" max="10243" width="28.6640625" style="52" customWidth="1"/>
    <col min="10244" max="10244" width="24" style="52" customWidth="1"/>
    <col min="10245" max="10490" width="9.109375" style="52"/>
    <col min="10491" max="10491" width="50.44140625" style="52" customWidth="1"/>
    <col min="10492" max="10492" width="30.6640625" style="52" customWidth="1"/>
    <col min="10493" max="10493" width="20.44140625" style="52" customWidth="1"/>
    <col min="10494" max="10494" width="15" style="52" customWidth="1"/>
    <col min="10495" max="10495" width="20.44140625" style="52" customWidth="1"/>
    <col min="10496" max="10496" width="23" style="52" customWidth="1"/>
    <col min="10497" max="10497" width="28.6640625" style="52" customWidth="1"/>
    <col min="10498" max="10498" width="23" style="52" customWidth="1"/>
    <col min="10499" max="10499" width="28.6640625" style="52" customWidth="1"/>
    <col min="10500" max="10500" width="24" style="52" customWidth="1"/>
    <col min="10501" max="10746" width="9.109375" style="52"/>
    <col min="10747" max="10747" width="50.44140625" style="52" customWidth="1"/>
    <col min="10748" max="10748" width="30.6640625" style="52" customWidth="1"/>
    <col min="10749" max="10749" width="20.44140625" style="52" customWidth="1"/>
    <col min="10750" max="10750" width="15" style="52" customWidth="1"/>
    <col min="10751" max="10751" width="20.44140625" style="52" customWidth="1"/>
    <col min="10752" max="10752" width="23" style="52" customWidth="1"/>
    <col min="10753" max="10753" width="28.6640625" style="52" customWidth="1"/>
    <col min="10754" max="10754" width="23" style="52" customWidth="1"/>
    <col min="10755" max="10755" width="28.6640625" style="52" customWidth="1"/>
    <col min="10756" max="10756" width="24" style="52" customWidth="1"/>
    <col min="10757" max="11002" width="9.109375" style="52"/>
    <col min="11003" max="11003" width="50.44140625" style="52" customWidth="1"/>
    <col min="11004" max="11004" width="30.6640625" style="52" customWidth="1"/>
    <col min="11005" max="11005" width="20.44140625" style="52" customWidth="1"/>
    <col min="11006" max="11006" width="15" style="52" customWidth="1"/>
    <col min="11007" max="11007" width="20.44140625" style="52" customWidth="1"/>
    <col min="11008" max="11008" width="23" style="52" customWidth="1"/>
    <col min="11009" max="11009" width="28.6640625" style="52" customWidth="1"/>
    <col min="11010" max="11010" width="23" style="52" customWidth="1"/>
    <col min="11011" max="11011" width="28.6640625" style="52" customWidth="1"/>
    <col min="11012" max="11012" width="24" style="52" customWidth="1"/>
    <col min="11013" max="11258" width="9.109375" style="52"/>
    <col min="11259" max="11259" width="50.44140625" style="52" customWidth="1"/>
    <col min="11260" max="11260" width="30.6640625" style="52" customWidth="1"/>
    <col min="11261" max="11261" width="20.44140625" style="52" customWidth="1"/>
    <col min="11262" max="11262" width="15" style="52" customWidth="1"/>
    <col min="11263" max="11263" width="20.44140625" style="52" customWidth="1"/>
    <col min="11264" max="11264" width="23" style="52" customWidth="1"/>
    <col min="11265" max="11265" width="28.6640625" style="52" customWidth="1"/>
    <col min="11266" max="11266" width="23" style="52" customWidth="1"/>
    <col min="11267" max="11267" width="28.6640625" style="52" customWidth="1"/>
    <col min="11268" max="11268" width="24" style="52" customWidth="1"/>
    <col min="11269" max="11514" width="9.109375" style="52"/>
    <col min="11515" max="11515" width="50.44140625" style="52" customWidth="1"/>
    <col min="11516" max="11516" width="30.6640625" style="52" customWidth="1"/>
    <col min="11517" max="11517" width="20.44140625" style="52" customWidth="1"/>
    <col min="11518" max="11518" width="15" style="52" customWidth="1"/>
    <col min="11519" max="11519" width="20.44140625" style="52" customWidth="1"/>
    <col min="11520" max="11520" width="23" style="52" customWidth="1"/>
    <col min="11521" max="11521" width="28.6640625" style="52" customWidth="1"/>
    <col min="11522" max="11522" width="23" style="52" customWidth="1"/>
    <col min="11523" max="11523" width="28.6640625" style="52" customWidth="1"/>
    <col min="11524" max="11524" width="24" style="52" customWidth="1"/>
    <col min="11525" max="11770" width="9.109375" style="52"/>
    <col min="11771" max="11771" width="50.44140625" style="52" customWidth="1"/>
    <col min="11772" max="11772" width="30.6640625" style="52" customWidth="1"/>
    <col min="11773" max="11773" width="20.44140625" style="52" customWidth="1"/>
    <col min="11774" max="11774" width="15" style="52" customWidth="1"/>
    <col min="11775" max="11775" width="20.44140625" style="52" customWidth="1"/>
    <col min="11776" max="11776" width="23" style="52" customWidth="1"/>
    <col min="11777" max="11777" width="28.6640625" style="52" customWidth="1"/>
    <col min="11778" max="11778" width="23" style="52" customWidth="1"/>
    <col min="11779" max="11779" width="28.6640625" style="52" customWidth="1"/>
    <col min="11780" max="11780" width="24" style="52" customWidth="1"/>
    <col min="11781" max="12026" width="9.109375" style="52"/>
    <col min="12027" max="12027" width="50.44140625" style="52" customWidth="1"/>
    <col min="12028" max="12028" width="30.6640625" style="52" customWidth="1"/>
    <col min="12029" max="12029" width="20.44140625" style="52" customWidth="1"/>
    <col min="12030" max="12030" width="15" style="52" customWidth="1"/>
    <col min="12031" max="12031" width="20.44140625" style="52" customWidth="1"/>
    <col min="12032" max="12032" width="23" style="52" customWidth="1"/>
    <col min="12033" max="12033" width="28.6640625" style="52" customWidth="1"/>
    <col min="12034" max="12034" width="23" style="52" customWidth="1"/>
    <col min="12035" max="12035" width="28.6640625" style="52" customWidth="1"/>
    <col min="12036" max="12036" width="24" style="52" customWidth="1"/>
    <col min="12037" max="12282" width="9.109375" style="52"/>
    <col min="12283" max="12283" width="50.44140625" style="52" customWidth="1"/>
    <col min="12284" max="12284" width="30.6640625" style="52" customWidth="1"/>
    <col min="12285" max="12285" width="20.44140625" style="52" customWidth="1"/>
    <col min="12286" max="12286" width="15" style="52" customWidth="1"/>
    <col min="12287" max="12287" width="20.44140625" style="52" customWidth="1"/>
    <col min="12288" max="12288" width="23" style="52" customWidth="1"/>
    <col min="12289" max="12289" width="28.6640625" style="52" customWidth="1"/>
    <col min="12290" max="12290" width="23" style="52" customWidth="1"/>
    <col min="12291" max="12291" width="28.6640625" style="52" customWidth="1"/>
    <col min="12292" max="12292" width="24" style="52" customWidth="1"/>
    <col min="12293" max="12538" width="9.109375" style="52"/>
    <col min="12539" max="12539" width="50.44140625" style="52" customWidth="1"/>
    <col min="12540" max="12540" width="30.6640625" style="52" customWidth="1"/>
    <col min="12541" max="12541" width="20.44140625" style="52" customWidth="1"/>
    <col min="12542" max="12542" width="15" style="52" customWidth="1"/>
    <col min="12543" max="12543" width="20.44140625" style="52" customWidth="1"/>
    <col min="12544" max="12544" width="23" style="52" customWidth="1"/>
    <col min="12545" max="12545" width="28.6640625" style="52" customWidth="1"/>
    <col min="12546" max="12546" width="23" style="52" customWidth="1"/>
    <col min="12547" max="12547" width="28.6640625" style="52" customWidth="1"/>
    <col min="12548" max="12548" width="24" style="52" customWidth="1"/>
    <col min="12549" max="12794" width="9.109375" style="52"/>
    <col min="12795" max="12795" width="50.44140625" style="52" customWidth="1"/>
    <col min="12796" max="12796" width="30.6640625" style="52" customWidth="1"/>
    <col min="12797" max="12797" width="20.44140625" style="52" customWidth="1"/>
    <col min="12798" max="12798" width="15" style="52" customWidth="1"/>
    <col min="12799" max="12799" width="20.44140625" style="52" customWidth="1"/>
    <col min="12800" max="12800" width="23" style="52" customWidth="1"/>
    <col min="12801" max="12801" width="28.6640625" style="52" customWidth="1"/>
    <col min="12802" max="12802" width="23" style="52" customWidth="1"/>
    <col min="12803" max="12803" width="28.6640625" style="52" customWidth="1"/>
    <col min="12804" max="12804" width="24" style="52" customWidth="1"/>
    <col min="12805" max="13050" width="9.109375" style="52"/>
    <col min="13051" max="13051" width="50.44140625" style="52" customWidth="1"/>
    <col min="13052" max="13052" width="30.6640625" style="52" customWidth="1"/>
    <col min="13053" max="13053" width="20.44140625" style="52" customWidth="1"/>
    <col min="13054" max="13054" width="15" style="52" customWidth="1"/>
    <col min="13055" max="13055" width="20.44140625" style="52" customWidth="1"/>
    <col min="13056" max="13056" width="23" style="52" customWidth="1"/>
    <col min="13057" max="13057" width="28.6640625" style="52" customWidth="1"/>
    <col min="13058" max="13058" width="23" style="52" customWidth="1"/>
    <col min="13059" max="13059" width="28.6640625" style="52" customWidth="1"/>
    <col min="13060" max="13060" width="24" style="52" customWidth="1"/>
    <col min="13061" max="13306" width="9.109375" style="52"/>
    <col min="13307" max="13307" width="50.44140625" style="52" customWidth="1"/>
    <col min="13308" max="13308" width="30.6640625" style="52" customWidth="1"/>
    <col min="13309" max="13309" width="20.44140625" style="52" customWidth="1"/>
    <col min="13310" max="13310" width="15" style="52" customWidth="1"/>
    <col min="13311" max="13311" width="20.44140625" style="52" customWidth="1"/>
    <col min="13312" max="13312" width="23" style="52" customWidth="1"/>
    <col min="13313" max="13313" width="28.6640625" style="52" customWidth="1"/>
    <col min="13314" max="13314" width="23" style="52" customWidth="1"/>
    <col min="13315" max="13315" width="28.6640625" style="52" customWidth="1"/>
    <col min="13316" max="13316" width="24" style="52" customWidth="1"/>
    <col min="13317" max="13562" width="9.109375" style="52"/>
    <col min="13563" max="13563" width="50.44140625" style="52" customWidth="1"/>
    <col min="13564" max="13564" width="30.6640625" style="52" customWidth="1"/>
    <col min="13565" max="13565" width="20.44140625" style="52" customWidth="1"/>
    <col min="13566" max="13566" width="15" style="52" customWidth="1"/>
    <col min="13567" max="13567" width="20.44140625" style="52" customWidth="1"/>
    <col min="13568" max="13568" width="23" style="52" customWidth="1"/>
    <col min="13569" max="13569" width="28.6640625" style="52" customWidth="1"/>
    <col min="13570" max="13570" width="23" style="52" customWidth="1"/>
    <col min="13571" max="13571" width="28.6640625" style="52" customWidth="1"/>
    <col min="13572" max="13572" width="24" style="52" customWidth="1"/>
    <col min="13573" max="13818" width="9.109375" style="52"/>
    <col min="13819" max="13819" width="50.44140625" style="52" customWidth="1"/>
    <col min="13820" max="13820" width="30.6640625" style="52" customWidth="1"/>
    <col min="13821" max="13821" width="20.44140625" style="52" customWidth="1"/>
    <col min="13822" max="13822" width="15" style="52" customWidth="1"/>
    <col min="13823" max="13823" width="20.44140625" style="52" customWidth="1"/>
    <col min="13824" max="13824" width="23" style="52" customWidth="1"/>
    <col min="13825" max="13825" width="28.6640625" style="52" customWidth="1"/>
    <col min="13826" max="13826" width="23" style="52" customWidth="1"/>
    <col min="13827" max="13827" width="28.6640625" style="52" customWidth="1"/>
    <col min="13828" max="13828" width="24" style="52" customWidth="1"/>
    <col min="13829" max="14074" width="9.109375" style="52"/>
    <col min="14075" max="14075" width="50.44140625" style="52" customWidth="1"/>
    <col min="14076" max="14076" width="30.6640625" style="52" customWidth="1"/>
    <col min="14077" max="14077" width="20.44140625" style="52" customWidth="1"/>
    <col min="14078" max="14078" width="15" style="52" customWidth="1"/>
    <col min="14079" max="14079" width="20.44140625" style="52" customWidth="1"/>
    <col min="14080" max="14080" width="23" style="52" customWidth="1"/>
    <col min="14081" max="14081" width="28.6640625" style="52" customWidth="1"/>
    <col min="14082" max="14082" width="23" style="52" customWidth="1"/>
    <col min="14083" max="14083" width="28.6640625" style="52" customWidth="1"/>
    <col min="14084" max="14084" width="24" style="52" customWidth="1"/>
    <col min="14085" max="14330" width="9.109375" style="52"/>
    <col min="14331" max="14331" width="50.44140625" style="52" customWidth="1"/>
    <col min="14332" max="14332" width="30.6640625" style="52" customWidth="1"/>
    <col min="14333" max="14333" width="20.44140625" style="52" customWidth="1"/>
    <col min="14334" max="14334" width="15" style="52" customWidth="1"/>
    <col min="14335" max="14335" width="20.44140625" style="52" customWidth="1"/>
    <col min="14336" max="14336" width="23" style="52" customWidth="1"/>
    <col min="14337" max="14337" width="28.6640625" style="52" customWidth="1"/>
    <col min="14338" max="14338" width="23" style="52" customWidth="1"/>
    <col min="14339" max="14339" width="28.6640625" style="52" customWidth="1"/>
    <col min="14340" max="14340" width="24" style="52" customWidth="1"/>
    <col min="14341" max="14586" width="9.109375" style="52"/>
    <col min="14587" max="14587" width="50.44140625" style="52" customWidth="1"/>
    <col min="14588" max="14588" width="30.6640625" style="52" customWidth="1"/>
    <col min="14589" max="14589" width="20.44140625" style="52" customWidth="1"/>
    <col min="14590" max="14590" width="15" style="52" customWidth="1"/>
    <col min="14591" max="14591" width="20.44140625" style="52" customWidth="1"/>
    <col min="14592" max="14592" width="23" style="52" customWidth="1"/>
    <col min="14593" max="14593" width="28.6640625" style="52" customWidth="1"/>
    <col min="14594" max="14594" width="23" style="52" customWidth="1"/>
    <col min="14595" max="14595" width="28.6640625" style="52" customWidth="1"/>
    <col min="14596" max="14596" width="24" style="52" customWidth="1"/>
    <col min="14597" max="14842" width="9.109375" style="52"/>
    <col min="14843" max="14843" width="50.44140625" style="52" customWidth="1"/>
    <col min="14844" max="14844" width="30.6640625" style="52" customWidth="1"/>
    <col min="14845" max="14845" width="20.44140625" style="52" customWidth="1"/>
    <col min="14846" max="14846" width="15" style="52" customWidth="1"/>
    <col min="14847" max="14847" width="20.44140625" style="52" customWidth="1"/>
    <col min="14848" max="14848" width="23" style="52" customWidth="1"/>
    <col min="14849" max="14849" width="28.6640625" style="52" customWidth="1"/>
    <col min="14850" max="14850" width="23" style="52" customWidth="1"/>
    <col min="14851" max="14851" width="28.6640625" style="52" customWidth="1"/>
    <col min="14852" max="14852" width="24" style="52" customWidth="1"/>
    <col min="14853" max="15098" width="9.109375" style="52"/>
    <col min="15099" max="15099" width="50.44140625" style="52" customWidth="1"/>
    <col min="15100" max="15100" width="30.6640625" style="52" customWidth="1"/>
    <col min="15101" max="15101" width="20.44140625" style="52" customWidth="1"/>
    <col min="15102" max="15102" width="15" style="52" customWidth="1"/>
    <col min="15103" max="15103" width="20.44140625" style="52" customWidth="1"/>
    <col min="15104" max="15104" width="23" style="52" customWidth="1"/>
    <col min="15105" max="15105" width="28.6640625" style="52" customWidth="1"/>
    <col min="15106" max="15106" width="23" style="52" customWidth="1"/>
    <col min="15107" max="15107" width="28.6640625" style="52" customWidth="1"/>
    <col min="15108" max="15108" width="24" style="52" customWidth="1"/>
    <col min="15109" max="15354" width="9.109375" style="52"/>
    <col min="15355" max="15355" width="50.44140625" style="52" customWidth="1"/>
    <col min="15356" max="15356" width="30.6640625" style="52" customWidth="1"/>
    <col min="15357" max="15357" width="20.44140625" style="52" customWidth="1"/>
    <col min="15358" max="15358" width="15" style="52" customWidth="1"/>
    <col min="15359" max="15359" width="20.44140625" style="52" customWidth="1"/>
    <col min="15360" max="15360" width="23" style="52" customWidth="1"/>
    <col min="15361" max="15361" width="28.6640625" style="52" customWidth="1"/>
    <col min="15362" max="15362" width="23" style="52" customWidth="1"/>
    <col min="15363" max="15363" width="28.6640625" style="52" customWidth="1"/>
    <col min="15364" max="15364" width="24" style="52" customWidth="1"/>
    <col min="15365" max="15610" width="9.109375" style="52"/>
    <col min="15611" max="15611" width="50.44140625" style="52" customWidth="1"/>
    <col min="15612" max="15612" width="30.6640625" style="52" customWidth="1"/>
    <col min="15613" max="15613" width="20.44140625" style="52" customWidth="1"/>
    <col min="15614" max="15614" width="15" style="52" customWidth="1"/>
    <col min="15615" max="15615" width="20.44140625" style="52" customWidth="1"/>
    <col min="15616" max="15616" width="23" style="52" customWidth="1"/>
    <col min="15617" max="15617" width="28.6640625" style="52" customWidth="1"/>
    <col min="15618" max="15618" width="23" style="52" customWidth="1"/>
    <col min="15619" max="15619" width="28.6640625" style="52" customWidth="1"/>
    <col min="15620" max="15620" width="24" style="52" customWidth="1"/>
    <col min="15621" max="15866" width="9.109375" style="52"/>
    <col min="15867" max="15867" width="50.44140625" style="52" customWidth="1"/>
    <col min="15868" max="15868" width="30.6640625" style="52" customWidth="1"/>
    <col min="15869" max="15869" width="20.44140625" style="52" customWidth="1"/>
    <col min="15870" max="15870" width="15" style="52" customWidth="1"/>
    <col min="15871" max="15871" width="20.44140625" style="52" customWidth="1"/>
    <col min="15872" max="15872" width="23" style="52" customWidth="1"/>
    <col min="15873" max="15873" width="28.6640625" style="52" customWidth="1"/>
    <col min="15874" max="15874" width="23" style="52" customWidth="1"/>
    <col min="15875" max="15875" width="28.6640625" style="52" customWidth="1"/>
    <col min="15876" max="15876" width="24" style="52" customWidth="1"/>
    <col min="15877" max="16122" width="9.109375" style="52"/>
    <col min="16123" max="16123" width="50.44140625" style="52" customWidth="1"/>
    <col min="16124" max="16124" width="30.6640625" style="52" customWidth="1"/>
    <col min="16125" max="16125" width="20.44140625" style="52" customWidth="1"/>
    <col min="16126" max="16126" width="15" style="52" customWidth="1"/>
    <col min="16127" max="16127" width="20.44140625" style="52" customWidth="1"/>
    <col min="16128" max="16128" width="23" style="52" customWidth="1"/>
    <col min="16129" max="16129" width="28.6640625" style="52" customWidth="1"/>
    <col min="16130" max="16130" width="23" style="52" customWidth="1"/>
    <col min="16131" max="16131" width="28.6640625" style="52" customWidth="1"/>
    <col min="16132" max="16132" width="24" style="52" customWidth="1"/>
    <col min="16133" max="16384" width="9.109375" style="52"/>
  </cols>
  <sheetData>
    <row r="1" spans="1:86" s="48" customFormat="1" ht="13.8" thickBot="1" x14ac:dyDescent="0.25">
      <c r="A1" s="111" t="s">
        <v>20</v>
      </c>
      <c r="B1" s="112" t="s">
        <v>106</v>
      </c>
      <c r="C1" s="113" t="s">
        <v>105</v>
      </c>
      <c r="D1" s="112" t="s">
        <v>102</v>
      </c>
      <c r="E1" s="112" t="s">
        <v>92</v>
      </c>
      <c r="F1" s="112" t="s">
        <v>103</v>
      </c>
    </row>
    <row r="2" spans="1:86" s="57" customFormat="1" ht="13.2" x14ac:dyDescent="0.25">
      <c r="A2" s="56" t="s">
        <v>83</v>
      </c>
      <c r="B2" s="60"/>
      <c r="C2" s="60"/>
      <c r="D2" s="123"/>
      <c r="E2" s="60"/>
      <c r="F2" s="60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</row>
    <row r="3" spans="1:86" s="49" customFormat="1" ht="26.4" x14ac:dyDescent="0.25">
      <c r="A3" s="138" t="s">
        <v>40</v>
      </c>
      <c r="B3" s="139">
        <f>B4</f>
        <v>1114567.08</v>
      </c>
      <c r="C3" s="139">
        <f>C4</f>
        <v>1396597</v>
      </c>
      <c r="D3" s="141">
        <f>D4</f>
        <v>1627353</v>
      </c>
      <c r="E3" s="139">
        <f>E4</f>
        <v>1664553</v>
      </c>
      <c r="F3" s="139">
        <f>F4</f>
        <v>1664553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</row>
    <row r="4" spans="1:86" s="49" customFormat="1" ht="26.4" x14ac:dyDescent="0.25">
      <c r="A4" s="138" t="s">
        <v>84</v>
      </c>
      <c r="B4" s="139">
        <f>B9+B25+B32+B56+B63+B73+B82+B5</f>
        <v>1114567.08</v>
      </c>
      <c r="C4" s="139">
        <f>C9+C25+C32+C56+C63+C73+C82</f>
        <v>1396597</v>
      </c>
      <c r="D4" s="139">
        <f>D9+D25+D32+D56+D63+D73+D82</f>
        <v>1627353</v>
      </c>
      <c r="E4" s="139">
        <f>E9+E25+E32+E56+E63+E73+E82</f>
        <v>1664553</v>
      </c>
      <c r="F4" s="139">
        <f>F9+F25+F32+F56+F63+F73+F82</f>
        <v>1664553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</row>
    <row r="5" spans="1:86" s="154" customFormat="1" ht="13.2" x14ac:dyDescent="0.25">
      <c r="A5" s="151" t="s">
        <v>125</v>
      </c>
      <c r="B5" s="152">
        <f>B6</f>
        <v>9727</v>
      </c>
      <c r="C5" s="152">
        <v>0</v>
      </c>
      <c r="D5" s="152">
        <v>0</v>
      </c>
      <c r="E5" s="152">
        <v>0</v>
      </c>
      <c r="F5" s="152">
        <v>0</v>
      </c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  <c r="AM5" s="153"/>
      <c r="AN5" s="153"/>
      <c r="AO5" s="153"/>
      <c r="AP5" s="153"/>
      <c r="AQ5" s="153"/>
      <c r="AR5" s="153"/>
      <c r="AS5" s="153"/>
      <c r="AT5" s="153"/>
      <c r="AU5" s="153"/>
      <c r="AV5" s="153"/>
      <c r="AW5" s="153"/>
      <c r="AX5" s="153"/>
      <c r="AY5" s="153"/>
      <c r="AZ5" s="153"/>
      <c r="BA5" s="153"/>
      <c r="BB5" s="153"/>
      <c r="BC5" s="153"/>
      <c r="BD5" s="153"/>
      <c r="BE5" s="153"/>
      <c r="BF5" s="153"/>
      <c r="BG5" s="153"/>
      <c r="BH5" s="153"/>
      <c r="BI5" s="153"/>
      <c r="BJ5" s="153"/>
      <c r="BK5" s="153"/>
      <c r="BL5" s="153"/>
      <c r="BM5" s="153"/>
      <c r="BN5" s="153"/>
      <c r="BO5" s="153"/>
      <c r="BP5" s="153"/>
      <c r="BQ5" s="153"/>
      <c r="BR5" s="153"/>
      <c r="BS5" s="153"/>
      <c r="BT5" s="153"/>
      <c r="BU5" s="153"/>
      <c r="BV5" s="153"/>
      <c r="BW5" s="153"/>
      <c r="BX5" s="153"/>
      <c r="BY5" s="153"/>
      <c r="BZ5" s="153"/>
      <c r="CA5" s="153"/>
      <c r="CB5" s="153"/>
      <c r="CC5" s="153"/>
      <c r="CD5" s="153"/>
      <c r="CE5" s="153"/>
      <c r="CF5" s="153"/>
      <c r="CG5" s="153"/>
      <c r="CH5" s="153"/>
    </row>
    <row r="6" spans="1:86" s="153" customFormat="1" ht="13.2" x14ac:dyDescent="0.25">
      <c r="A6" s="59" t="s">
        <v>34</v>
      </c>
      <c r="B6" s="155">
        <v>9727</v>
      </c>
      <c r="C6" s="155">
        <v>0</v>
      </c>
      <c r="D6" s="155">
        <v>0</v>
      </c>
      <c r="E6" s="155">
        <v>0</v>
      </c>
      <c r="F6" s="155">
        <v>0</v>
      </c>
    </row>
    <row r="7" spans="1:86" s="153" customFormat="1" ht="13.2" x14ac:dyDescent="0.25">
      <c r="A7" s="59" t="s">
        <v>36</v>
      </c>
      <c r="B7" s="155">
        <v>9727</v>
      </c>
      <c r="C7" s="155">
        <v>0</v>
      </c>
      <c r="D7" s="155">
        <v>0</v>
      </c>
      <c r="E7" s="155">
        <v>0</v>
      </c>
      <c r="F7" s="155">
        <v>0</v>
      </c>
    </row>
    <row r="8" spans="1:86" s="48" customFormat="1" ht="13.2" x14ac:dyDescent="0.25">
      <c r="A8" s="59" t="s">
        <v>54</v>
      </c>
      <c r="B8" s="156">
        <v>9727</v>
      </c>
      <c r="C8" s="156">
        <v>0</v>
      </c>
      <c r="D8" s="156">
        <v>0</v>
      </c>
      <c r="E8" s="156"/>
      <c r="F8" s="156"/>
    </row>
    <row r="9" spans="1:86" s="63" customFormat="1" ht="13.2" x14ac:dyDescent="0.25">
      <c r="A9" s="62" t="s">
        <v>57</v>
      </c>
      <c r="B9" s="71">
        <f>B10+B20</f>
        <v>98008.52</v>
      </c>
      <c r="C9" s="71">
        <f t="shared" ref="C9:F9" si="0">C10+C20</f>
        <v>133824</v>
      </c>
      <c r="D9" s="71">
        <f t="shared" si="0"/>
        <v>117800</v>
      </c>
      <c r="E9" s="71">
        <f t="shared" si="0"/>
        <v>120000</v>
      </c>
      <c r="F9" s="71">
        <f t="shared" si="0"/>
        <v>120000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</row>
    <row r="10" spans="1:86" s="106" customFormat="1" ht="13.2" x14ac:dyDescent="0.25">
      <c r="A10" s="59" t="s">
        <v>30</v>
      </c>
      <c r="B10" s="74">
        <f>B11+B15</f>
        <v>92311.91</v>
      </c>
      <c r="C10" s="74">
        <f t="shared" ref="C10:F10" si="1">C11+C15</f>
        <v>121924</v>
      </c>
      <c r="D10" s="74">
        <f t="shared" si="1"/>
        <v>93900</v>
      </c>
      <c r="E10" s="74">
        <f t="shared" si="1"/>
        <v>98900</v>
      </c>
      <c r="F10" s="74">
        <f t="shared" si="1"/>
        <v>98900</v>
      </c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</row>
    <row r="11" spans="1:86" s="106" customFormat="1" ht="13.2" x14ac:dyDescent="0.25">
      <c r="A11" s="59" t="s">
        <v>31</v>
      </c>
      <c r="B11" s="74">
        <f>B12+B13+B14</f>
        <v>30324.33</v>
      </c>
      <c r="C11" s="74">
        <f t="shared" ref="C11:D11" si="2">C12+C13+C14</f>
        <v>48000</v>
      </c>
      <c r="D11" s="74">
        <f t="shared" si="2"/>
        <v>58600</v>
      </c>
      <c r="E11" s="74">
        <v>62900</v>
      </c>
      <c r="F11" s="74">
        <v>62900</v>
      </c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</row>
    <row r="12" spans="1:86" s="106" customFormat="1" ht="13.2" x14ac:dyDescent="0.25">
      <c r="A12" s="59" t="s">
        <v>58</v>
      </c>
      <c r="B12" s="74">
        <v>26109.09</v>
      </c>
      <c r="C12" s="74">
        <v>40000</v>
      </c>
      <c r="D12" s="124">
        <v>48500</v>
      </c>
      <c r="E12" s="186"/>
      <c r="F12" s="187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</row>
    <row r="13" spans="1:86" s="106" customFormat="1" ht="13.2" x14ac:dyDescent="0.25">
      <c r="A13" s="59" t="s">
        <v>64</v>
      </c>
      <c r="B13" s="74">
        <v>600</v>
      </c>
      <c r="C13" s="74">
        <v>1400</v>
      </c>
      <c r="D13" s="124">
        <v>3000</v>
      </c>
      <c r="E13" s="186"/>
      <c r="F13" s="18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</row>
    <row r="14" spans="1:86" s="106" customFormat="1" ht="13.2" x14ac:dyDescent="0.25">
      <c r="A14" s="59" t="s">
        <v>59</v>
      </c>
      <c r="B14" s="74">
        <v>3615.24</v>
      </c>
      <c r="C14" s="74">
        <v>6600</v>
      </c>
      <c r="D14" s="124">
        <v>7100</v>
      </c>
      <c r="E14" s="186"/>
      <c r="F14" s="18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</row>
    <row r="15" spans="1:86" s="106" customFormat="1" ht="13.2" x14ac:dyDescent="0.25">
      <c r="A15" s="59" t="s">
        <v>32</v>
      </c>
      <c r="B15" s="74">
        <f>B16+B17+B18+B19</f>
        <v>61987.58</v>
      </c>
      <c r="C15" s="74">
        <f t="shared" ref="C15:D15" si="3">C16+C17+C18+C19</f>
        <v>73924</v>
      </c>
      <c r="D15" s="74">
        <f t="shared" si="3"/>
        <v>35300</v>
      </c>
      <c r="E15" s="74">
        <v>36000</v>
      </c>
      <c r="F15" s="74">
        <v>36000</v>
      </c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</row>
    <row r="16" spans="1:86" s="106" customFormat="1" ht="13.2" x14ac:dyDescent="0.25">
      <c r="A16" s="59" t="s">
        <v>65</v>
      </c>
      <c r="B16" s="74">
        <v>676.11</v>
      </c>
      <c r="C16" s="74">
        <v>2000</v>
      </c>
      <c r="D16" s="124">
        <v>2000</v>
      </c>
      <c r="E16" s="186"/>
      <c r="F16" s="18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</row>
    <row r="17" spans="1:86" s="106" customFormat="1" ht="13.2" x14ac:dyDescent="0.25">
      <c r="A17" s="59" t="s">
        <v>50</v>
      </c>
      <c r="B17" s="74">
        <v>41561.5</v>
      </c>
      <c r="C17" s="74">
        <v>47950</v>
      </c>
      <c r="D17" s="124">
        <v>4300</v>
      </c>
      <c r="E17" s="186"/>
      <c r="F17" s="18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</row>
    <row r="18" spans="1:86" s="106" customFormat="1" ht="13.2" x14ac:dyDescent="0.25">
      <c r="A18" s="59" t="s">
        <v>51</v>
      </c>
      <c r="B18" s="74">
        <v>17221.93</v>
      </c>
      <c r="C18" s="74">
        <v>20000</v>
      </c>
      <c r="D18" s="124">
        <v>22000</v>
      </c>
      <c r="E18" s="186"/>
      <c r="F18" s="187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</row>
    <row r="19" spans="1:86" s="106" customFormat="1" ht="13.2" x14ac:dyDescent="0.25">
      <c r="A19" s="59" t="s">
        <v>60</v>
      </c>
      <c r="B19" s="74">
        <v>2528.04</v>
      </c>
      <c r="C19" s="74">
        <v>3974</v>
      </c>
      <c r="D19" s="124">
        <v>7000</v>
      </c>
      <c r="E19" s="186"/>
      <c r="F19" s="187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</row>
    <row r="20" spans="1:86" s="106" customFormat="1" ht="13.2" x14ac:dyDescent="0.25">
      <c r="A20" s="59" t="s">
        <v>34</v>
      </c>
      <c r="B20" s="74">
        <f>B21+B23</f>
        <v>5696.6100000000006</v>
      </c>
      <c r="C20" s="74">
        <f t="shared" ref="C20:F20" si="4">C21+C23</f>
        <v>11900</v>
      </c>
      <c r="D20" s="74">
        <f t="shared" si="4"/>
        <v>23900</v>
      </c>
      <c r="E20" s="74">
        <f t="shared" si="4"/>
        <v>21100</v>
      </c>
      <c r="F20" s="74">
        <f t="shared" si="4"/>
        <v>21100</v>
      </c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</row>
    <row r="21" spans="1:86" s="106" customFormat="1" ht="13.2" x14ac:dyDescent="0.25">
      <c r="A21" s="59" t="s">
        <v>36</v>
      </c>
      <c r="B21" s="74">
        <f>B22</f>
        <v>2754</v>
      </c>
      <c r="C21" s="74">
        <f t="shared" ref="C21:D21" si="5">C22</f>
        <v>8900</v>
      </c>
      <c r="D21" s="74">
        <f t="shared" si="5"/>
        <v>11100</v>
      </c>
      <c r="E21" s="74">
        <v>11100</v>
      </c>
      <c r="F21" s="74">
        <v>11100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</row>
    <row r="22" spans="1:86" s="106" customFormat="1" ht="13.2" x14ac:dyDescent="0.25">
      <c r="A22" s="59" t="s">
        <v>54</v>
      </c>
      <c r="B22" s="74">
        <v>2754</v>
      </c>
      <c r="C22" s="74">
        <v>8900</v>
      </c>
      <c r="D22" s="124">
        <v>11100</v>
      </c>
      <c r="E22" s="186"/>
      <c r="F22" s="18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</row>
    <row r="23" spans="1:86" s="106" customFormat="1" ht="12.75" customHeight="1" x14ac:dyDescent="0.25">
      <c r="A23" s="59" t="s">
        <v>90</v>
      </c>
      <c r="B23" s="74">
        <f>B24</f>
        <v>2942.61</v>
      </c>
      <c r="C23" s="74">
        <f t="shared" ref="C23:D23" si="6">C24</f>
        <v>3000</v>
      </c>
      <c r="D23" s="74">
        <f t="shared" si="6"/>
        <v>12800</v>
      </c>
      <c r="E23" s="74">
        <v>10000</v>
      </c>
      <c r="F23" s="74">
        <v>10000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</row>
    <row r="24" spans="1:86" s="106" customFormat="1" ht="13.2" x14ac:dyDescent="0.25">
      <c r="A24" s="59" t="s">
        <v>68</v>
      </c>
      <c r="B24" s="74">
        <v>2942.61</v>
      </c>
      <c r="C24" s="74">
        <v>3000</v>
      </c>
      <c r="D24" s="124">
        <v>12800</v>
      </c>
      <c r="E24" s="124">
        <v>0</v>
      </c>
      <c r="F24" s="124">
        <v>0</v>
      </c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</row>
    <row r="25" spans="1:86" s="63" customFormat="1" ht="13.2" x14ac:dyDescent="0.25">
      <c r="A25" s="62" t="s">
        <v>49</v>
      </c>
      <c r="B25" s="71">
        <f>B26+B29</f>
        <v>26545</v>
      </c>
      <c r="C25" s="71">
        <f t="shared" ref="C25:F25" si="7">C26+C29</f>
        <v>63220</v>
      </c>
      <c r="D25" s="71">
        <f t="shared" si="7"/>
        <v>31700</v>
      </c>
      <c r="E25" s="71">
        <f t="shared" si="7"/>
        <v>31700</v>
      </c>
      <c r="F25" s="71">
        <f t="shared" si="7"/>
        <v>31700</v>
      </c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</row>
    <row r="26" spans="1:86" s="106" customFormat="1" ht="13.2" x14ac:dyDescent="0.25">
      <c r="A26" s="59" t="s">
        <v>30</v>
      </c>
      <c r="B26" s="74">
        <f>B27</f>
        <v>13272</v>
      </c>
      <c r="C26" s="74">
        <f t="shared" ref="C26:F27" si="8">C27</f>
        <v>13400</v>
      </c>
      <c r="D26" s="74">
        <f t="shared" si="8"/>
        <v>11400</v>
      </c>
      <c r="E26" s="74">
        <f t="shared" si="8"/>
        <v>11400</v>
      </c>
      <c r="F26" s="74">
        <f t="shared" si="8"/>
        <v>11400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</row>
    <row r="27" spans="1:86" s="106" customFormat="1" ht="13.2" x14ac:dyDescent="0.25">
      <c r="A27" s="59" t="s">
        <v>32</v>
      </c>
      <c r="B27" s="74">
        <f>B28</f>
        <v>13272</v>
      </c>
      <c r="C27" s="74">
        <f t="shared" si="8"/>
        <v>13400</v>
      </c>
      <c r="D27" s="74">
        <f t="shared" si="8"/>
        <v>11400</v>
      </c>
      <c r="E27" s="74">
        <v>11400</v>
      </c>
      <c r="F27" s="74">
        <v>11400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</row>
    <row r="28" spans="1:86" s="106" customFormat="1" ht="13.2" x14ac:dyDescent="0.25">
      <c r="A28" s="59" t="s">
        <v>51</v>
      </c>
      <c r="B28" s="74">
        <v>13272</v>
      </c>
      <c r="C28" s="74">
        <v>13400</v>
      </c>
      <c r="D28" s="124">
        <v>11400</v>
      </c>
      <c r="E28" s="186"/>
      <c r="F28" s="18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</row>
    <row r="29" spans="1:86" s="106" customFormat="1" ht="13.2" x14ac:dyDescent="0.25">
      <c r="A29" s="59" t="s">
        <v>34</v>
      </c>
      <c r="B29" s="74">
        <f>B30</f>
        <v>13273</v>
      </c>
      <c r="C29" s="74">
        <f t="shared" ref="C29:F30" si="9">C30</f>
        <v>49820</v>
      </c>
      <c r="D29" s="74">
        <f t="shared" si="9"/>
        <v>20300</v>
      </c>
      <c r="E29" s="74">
        <f t="shared" si="9"/>
        <v>20300</v>
      </c>
      <c r="F29" s="74">
        <f t="shared" si="9"/>
        <v>20300</v>
      </c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</row>
    <row r="30" spans="1:86" s="106" customFormat="1" ht="13.2" x14ac:dyDescent="0.25">
      <c r="A30" s="59" t="s">
        <v>36</v>
      </c>
      <c r="B30" s="74">
        <f>B31</f>
        <v>13273</v>
      </c>
      <c r="C30" s="74">
        <f t="shared" si="9"/>
        <v>49820</v>
      </c>
      <c r="D30" s="74">
        <f t="shared" si="9"/>
        <v>20300</v>
      </c>
      <c r="E30" s="74">
        <v>20300</v>
      </c>
      <c r="F30" s="74">
        <v>20300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</row>
    <row r="31" spans="1:86" s="106" customFormat="1" ht="13.2" x14ac:dyDescent="0.25">
      <c r="A31" s="59" t="s">
        <v>54</v>
      </c>
      <c r="B31" s="74">
        <v>13273</v>
      </c>
      <c r="C31" s="74">
        <v>49820</v>
      </c>
      <c r="D31" s="124">
        <v>20300</v>
      </c>
      <c r="E31" s="186"/>
      <c r="F31" s="187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</row>
    <row r="32" spans="1:86" s="63" customFormat="1" ht="13.2" x14ac:dyDescent="0.25">
      <c r="A32" s="62" t="s">
        <v>63</v>
      </c>
      <c r="B32" s="71">
        <f>B33+B45</f>
        <v>843164.75</v>
      </c>
      <c r="C32" s="71">
        <f t="shared" ref="C32:F32" si="10">C33+C45</f>
        <v>1026600</v>
      </c>
      <c r="D32" s="71">
        <f t="shared" si="10"/>
        <v>1295000</v>
      </c>
      <c r="E32" s="71">
        <f t="shared" si="10"/>
        <v>1330000</v>
      </c>
      <c r="F32" s="71">
        <f t="shared" si="10"/>
        <v>1330000</v>
      </c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</row>
    <row r="33" spans="1:86" s="106" customFormat="1" ht="13.2" x14ac:dyDescent="0.25">
      <c r="A33" s="59" t="s">
        <v>30</v>
      </c>
      <c r="B33" s="74">
        <f>B34+B38+B43</f>
        <v>843164.75</v>
      </c>
      <c r="C33" s="74">
        <f>C34+C38+C43</f>
        <v>1010600</v>
      </c>
      <c r="D33" s="124">
        <f>D34+D38+D43</f>
        <v>1285450</v>
      </c>
      <c r="E33" s="124">
        <f>E34+E38+E43</f>
        <v>1320450</v>
      </c>
      <c r="F33" s="124">
        <f>F34+F38+F43</f>
        <v>1320450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</row>
    <row r="34" spans="1:86" s="106" customFormat="1" ht="13.2" x14ac:dyDescent="0.25">
      <c r="A34" s="59" t="s">
        <v>31</v>
      </c>
      <c r="B34" s="74">
        <f>B35+B36+B37</f>
        <v>769508.97</v>
      </c>
      <c r="C34" s="74">
        <f t="shared" ref="C34:D34" si="11">C35+C36+C37</f>
        <v>915000</v>
      </c>
      <c r="D34" s="74">
        <f t="shared" si="11"/>
        <v>1120000</v>
      </c>
      <c r="E34" s="74">
        <v>1150450</v>
      </c>
      <c r="F34" s="74">
        <v>1150450</v>
      </c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</row>
    <row r="35" spans="1:86" s="106" customFormat="1" ht="13.2" x14ac:dyDescent="0.25">
      <c r="A35" s="59" t="s">
        <v>58</v>
      </c>
      <c r="B35" s="74">
        <v>629391.65</v>
      </c>
      <c r="C35" s="74">
        <v>750000</v>
      </c>
      <c r="D35" s="124">
        <v>930000</v>
      </c>
      <c r="E35" s="186"/>
      <c r="F35" s="187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</row>
    <row r="36" spans="1:86" s="106" customFormat="1" ht="13.2" x14ac:dyDescent="0.25">
      <c r="A36" s="59" t="s">
        <v>64</v>
      </c>
      <c r="B36" s="74">
        <v>44661.59</v>
      </c>
      <c r="C36" s="74">
        <v>50000</v>
      </c>
      <c r="D36" s="124">
        <v>60000</v>
      </c>
      <c r="E36" s="186"/>
      <c r="F36" s="187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  <c r="BE36" s="4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</row>
    <row r="37" spans="1:86" s="106" customFormat="1" ht="13.2" x14ac:dyDescent="0.25">
      <c r="A37" s="59" t="s">
        <v>59</v>
      </c>
      <c r="B37" s="74">
        <v>95455.73</v>
      </c>
      <c r="C37" s="74">
        <v>115000</v>
      </c>
      <c r="D37" s="124">
        <v>130000</v>
      </c>
      <c r="E37" s="186"/>
      <c r="F37" s="187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</row>
    <row r="38" spans="1:86" s="106" customFormat="1" ht="13.2" x14ac:dyDescent="0.25">
      <c r="A38" s="59" t="s">
        <v>32</v>
      </c>
      <c r="B38" s="74">
        <f>B39+B40+B41+B42</f>
        <v>72723.789999999994</v>
      </c>
      <c r="C38" s="74">
        <f t="shared" ref="C38:D38" si="12">C39+C40+C41+C42</f>
        <v>93000</v>
      </c>
      <c r="D38" s="74">
        <f t="shared" si="12"/>
        <v>164350</v>
      </c>
      <c r="E38" s="74">
        <v>168900</v>
      </c>
      <c r="F38" s="74">
        <v>168900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</row>
    <row r="39" spans="1:86" s="106" customFormat="1" ht="13.2" x14ac:dyDescent="0.25">
      <c r="A39" s="59" t="s">
        <v>65</v>
      </c>
      <c r="B39" s="74">
        <v>21949.74</v>
      </c>
      <c r="C39" s="74">
        <v>30000</v>
      </c>
      <c r="D39" s="124">
        <v>34700</v>
      </c>
      <c r="E39" s="186"/>
      <c r="F39" s="187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</row>
    <row r="40" spans="1:86" s="106" customFormat="1" ht="13.2" x14ac:dyDescent="0.25">
      <c r="A40" s="59" t="s">
        <v>50</v>
      </c>
      <c r="B40" s="74">
        <v>6959.27</v>
      </c>
      <c r="C40" s="74">
        <v>8000</v>
      </c>
      <c r="D40" s="124">
        <v>69500</v>
      </c>
      <c r="E40" s="186"/>
      <c r="F40" s="18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</row>
    <row r="41" spans="1:86" s="106" customFormat="1" ht="13.2" x14ac:dyDescent="0.25">
      <c r="A41" s="59" t="s">
        <v>51</v>
      </c>
      <c r="B41" s="74">
        <v>30967.27</v>
      </c>
      <c r="C41" s="74">
        <v>40000</v>
      </c>
      <c r="D41" s="124">
        <v>44000</v>
      </c>
      <c r="E41" s="186"/>
      <c r="F41" s="187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</row>
    <row r="42" spans="1:86" s="106" customFormat="1" ht="13.2" x14ac:dyDescent="0.25">
      <c r="A42" s="59" t="s">
        <v>60</v>
      </c>
      <c r="B42" s="74">
        <v>12847.51</v>
      </c>
      <c r="C42" s="74">
        <v>15000</v>
      </c>
      <c r="D42" s="124">
        <v>16150</v>
      </c>
      <c r="E42" s="186"/>
      <c r="F42" s="187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</row>
    <row r="43" spans="1:86" s="106" customFormat="1" ht="13.2" x14ac:dyDescent="0.25">
      <c r="A43" s="59" t="s">
        <v>33</v>
      </c>
      <c r="B43" s="74">
        <f>B44</f>
        <v>931.99</v>
      </c>
      <c r="C43" s="74">
        <f t="shared" ref="C43:D43" si="13">C44</f>
        <v>2600</v>
      </c>
      <c r="D43" s="74">
        <f t="shared" si="13"/>
        <v>1100</v>
      </c>
      <c r="E43" s="74">
        <v>1100</v>
      </c>
      <c r="F43" s="74">
        <v>1100</v>
      </c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8"/>
      <c r="CA43" s="48"/>
      <c r="CB43" s="48"/>
      <c r="CC43" s="48"/>
      <c r="CD43" s="48"/>
      <c r="CE43" s="48"/>
      <c r="CF43" s="48"/>
      <c r="CG43" s="48"/>
      <c r="CH43" s="48"/>
    </row>
    <row r="44" spans="1:86" s="106" customFormat="1" ht="13.2" x14ac:dyDescent="0.25">
      <c r="A44" s="59" t="s">
        <v>66</v>
      </c>
      <c r="B44" s="74">
        <v>931.99</v>
      </c>
      <c r="C44" s="74">
        <v>2600</v>
      </c>
      <c r="D44" s="124">
        <v>1100</v>
      </c>
      <c r="E44" s="186"/>
      <c r="F44" s="187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</row>
    <row r="45" spans="1:86" s="106" customFormat="1" ht="13.2" x14ac:dyDescent="0.25">
      <c r="A45" s="59" t="s">
        <v>34</v>
      </c>
      <c r="B45" s="74">
        <f>B46+B48+B52</f>
        <v>0</v>
      </c>
      <c r="C45" s="74">
        <f t="shared" ref="C45:F45" si="14">C46+C48+C52</f>
        <v>16000</v>
      </c>
      <c r="D45" s="74">
        <f t="shared" si="14"/>
        <v>9550</v>
      </c>
      <c r="E45" s="74">
        <f t="shared" si="14"/>
        <v>9550</v>
      </c>
      <c r="F45" s="74">
        <f t="shared" si="14"/>
        <v>9550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</row>
    <row r="46" spans="1:86" s="106" customFormat="1" ht="13.2" x14ac:dyDescent="0.25">
      <c r="A46" s="59" t="s">
        <v>35</v>
      </c>
      <c r="B46" s="74">
        <f>B47</f>
        <v>0</v>
      </c>
      <c r="C46" s="74">
        <f t="shared" ref="C46:F46" si="15">C47</f>
        <v>0</v>
      </c>
      <c r="D46" s="74">
        <f t="shared" si="15"/>
        <v>0</v>
      </c>
      <c r="E46" s="74">
        <f t="shared" si="15"/>
        <v>0</v>
      </c>
      <c r="F46" s="74">
        <f t="shared" si="15"/>
        <v>0</v>
      </c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</row>
    <row r="47" spans="1:86" s="106" customFormat="1" ht="13.2" x14ac:dyDescent="0.25">
      <c r="A47" s="59" t="s">
        <v>67</v>
      </c>
      <c r="B47" s="74">
        <v>0</v>
      </c>
      <c r="C47" s="74">
        <v>0</v>
      </c>
      <c r="D47" s="124">
        <v>0</v>
      </c>
      <c r="E47" s="124">
        <v>0</v>
      </c>
      <c r="F47" s="124">
        <v>0</v>
      </c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</row>
    <row r="48" spans="1:86" s="106" customFormat="1" ht="13.2" x14ac:dyDescent="0.25">
      <c r="A48" s="59" t="s">
        <v>36</v>
      </c>
      <c r="B48" s="74">
        <f>B49+B50+B51</f>
        <v>0</v>
      </c>
      <c r="C48" s="74">
        <f t="shared" ref="C48:D48" si="16">C49+C50+C51</f>
        <v>9000</v>
      </c>
      <c r="D48" s="74">
        <f t="shared" si="16"/>
        <v>9550</v>
      </c>
      <c r="E48" s="74">
        <v>9550</v>
      </c>
      <c r="F48" s="74">
        <v>9550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B48" s="48"/>
      <c r="CC48" s="48"/>
      <c r="CD48" s="48"/>
      <c r="CE48" s="48"/>
      <c r="CF48" s="48"/>
      <c r="CG48" s="48"/>
      <c r="CH48" s="48"/>
    </row>
    <row r="49" spans="1:86" s="106" customFormat="1" ht="13.2" x14ac:dyDescent="0.25">
      <c r="A49" s="59" t="s">
        <v>52</v>
      </c>
      <c r="B49" s="74">
        <v>0</v>
      </c>
      <c r="C49" s="74">
        <v>0</v>
      </c>
      <c r="D49" s="124">
        <v>0</v>
      </c>
      <c r="E49" s="124"/>
      <c r="F49" s="124">
        <v>0</v>
      </c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8"/>
      <c r="CA49" s="48"/>
      <c r="CB49" s="48"/>
      <c r="CC49" s="48"/>
      <c r="CD49" s="48"/>
      <c r="CE49" s="48"/>
      <c r="CF49" s="48"/>
      <c r="CG49" s="48"/>
      <c r="CH49" s="48"/>
    </row>
    <row r="50" spans="1:86" s="106" customFormat="1" ht="13.2" x14ac:dyDescent="0.25">
      <c r="A50" s="59" t="s">
        <v>53</v>
      </c>
      <c r="B50" s="74">
        <v>0</v>
      </c>
      <c r="C50" s="74">
        <v>2000</v>
      </c>
      <c r="D50" s="124">
        <v>5000</v>
      </c>
      <c r="E50" s="186"/>
      <c r="F50" s="187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8"/>
      <c r="CA50" s="48"/>
      <c r="CB50" s="48"/>
      <c r="CC50" s="48"/>
      <c r="CD50" s="48"/>
      <c r="CE50" s="48"/>
      <c r="CF50" s="48"/>
      <c r="CG50" s="48"/>
      <c r="CH50" s="48"/>
    </row>
    <row r="51" spans="1:86" s="106" customFormat="1" ht="13.2" x14ac:dyDescent="0.25">
      <c r="A51" s="59" t="s">
        <v>54</v>
      </c>
      <c r="B51" s="74">
        <v>0</v>
      </c>
      <c r="C51" s="74">
        <v>7000</v>
      </c>
      <c r="D51" s="124">
        <v>4550</v>
      </c>
      <c r="E51" s="186"/>
      <c r="F51" s="187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8"/>
      <c r="CA51" s="48"/>
      <c r="CB51" s="48"/>
      <c r="CC51" s="48"/>
      <c r="CD51" s="48"/>
      <c r="CE51" s="48"/>
      <c r="CF51" s="48"/>
      <c r="CG51" s="48"/>
      <c r="CH51" s="48"/>
    </row>
    <row r="52" spans="1:86" s="106" customFormat="1" ht="13.2" x14ac:dyDescent="0.25">
      <c r="A52" s="59" t="s">
        <v>37</v>
      </c>
      <c r="B52" s="74">
        <f>B53+B54+B55</f>
        <v>0</v>
      </c>
      <c r="C52" s="74">
        <f t="shared" ref="C52:F52" si="17">C53+C54+C55</f>
        <v>7000</v>
      </c>
      <c r="D52" s="74">
        <f t="shared" si="17"/>
        <v>0</v>
      </c>
      <c r="E52" s="74">
        <f t="shared" si="17"/>
        <v>0</v>
      </c>
      <c r="F52" s="74">
        <f t="shared" si="17"/>
        <v>0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8"/>
      <c r="CA52" s="48"/>
      <c r="CB52" s="48"/>
      <c r="CC52" s="48"/>
      <c r="CD52" s="48"/>
      <c r="CE52" s="48"/>
      <c r="CF52" s="48"/>
      <c r="CG52" s="48"/>
      <c r="CH52" s="48"/>
    </row>
    <row r="53" spans="1:86" s="106" customFormat="1" ht="13.2" x14ac:dyDescent="0.25">
      <c r="A53" s="59" t="s">
        <v>68</v>
      </c>
      <c r="B53" s="74">
        <v>0</v>
      </c>
      <c r="C53" s="74">
        <v>7000</v>
      </c>
      <c r="D53" s="124">
        <v>0</v>
      </c>
      <c r="E53" s="124">
        <v>0</v>
      </c>
      <c r="F53" s="124">
        <v>0</v>
      </c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8"/>
      <c r="CA53" s="48"/>
      <c r="CB53" s="48"/>
      <c r="CC53" s="48"/>
      <c r="CD53" s="48"/>
      <c r="CE53" s="48"/>
      <c r="CF53" s="48"/>
      <c r="CG53" s="48"/>
      <c r="CH53" s="48"/>
    </row>
    <row r="54" spans="1:86" s="106" customFormat="1" ht="13.2" x14ac:dyDescent="0.25">
      <c r="A54" s="59" t="s">
        <v>69</v>
      </c>
      <c r="B54" s="74">
        <v>0</v>
      </c>
      <c r="C54" s="74">
        <v>0</v>
      </c>
      <c r="D54" s="124">
        <v>0</v>
      </c>
      <c r="E54" s="124">
        <v>0</v>
      </c>
      <c r="F54" s="124">
        <v>0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  <c r="CE54" s="48"/>
      <c r="CF54" s="48"/>
      <c r="CG54" s="48"/>
      <c r="CH54" s="48"/>
    </row>
    <row r="55" spans="1:86" s="106" customFormat="1" ht="13.2" x14ac:dyDescent="0.25">
      <c r="A55" s="59" t="s">
        <v>70</v>
      </c>
      <c r="B55" s="74">
        <v>0</v>
      </c>
      <c r="C55" s="74">
        <v>0</v>
      </c>
      <c r="D55" s="124">
        <v>0</v>
      </c>
      <c r="E55" s="124">
        <v>0</v>
      </c>
      <c r="F55" s="124">
        <v>0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  <c r="CE55" s="48"/>
      <c r="CF55" s="48"/>
      <c r="CG55" s="48"/>
      <c r="CH55" s="48"/>
    </row>
    <row r="56" spans="1:86" s="63" customFormat="1" ht="13.2" x14ac:dyDescent="0.25">
      <c r="A56" s="62" t="s">
        <v>80</v>
      </c>
      <c r="B56" s="71">
        <f>B57</f>
        <v>104134.59999999999</v>
      </c>
      <c r="C56" s="71">
        <f t="shared" ref="C56:F56" si="18">C57</f>
        <v>166203</v>
      </c>
      <c r="D56" s="71">
        <f t="shared" si="18"/>
        <v>166203</v>
      </c>
      <c r="E56" s="71">
        <f t="shared" si="18"/>
        <v>166203</v>
      </c>
      <c r="F56" s="71">
        <f t="shared" si="18"/>
        <v>166203</v>
      </c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8"/>
      <c r="CA56" s="48"/>
      <c r="CB56" s="48"/>
      <c r="CC56" s="48"/>
      <c r="CD56" s="48"/>
      <c r="CE56" s="48"/>
      <c r="CF56" s="48"/>
      <c r="CG56" s="48"/>
      <c r="CH56" s="48"/>
    </row>
    <row r="57" spans="1:86" s="106" customFormat="1" ht="13.2" x14ac:dyDescent="0.25">
      <c r="A57" s="59" t="s">
        <v>30</v>
      </c>
      <c r="B57" s="74">
        <f>B58+B61</f>
        <v>104134.59999999999</v>
      </c>
      <c r="C57" s="74">
        <f t="shared" ref="C57:F57" si="19">C58+C61</f>
        <v>166203</v>
      </c>
      <c r="D57" s="74">
        <f>D58+D61</f>
        <v>166203</v>
      </c>
      <c r="E57" s="74">
        <f>E58+E61</f>
        <v>166203</v>
      </c>
      <c r="F57" s="74">
        <f t="shared" si="19"/>
        <v>166203</v>
      </c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8"/>
      <c r="CA57" s="48"/>
      <c r="CB57" s="48"/>
      <c r="CC57" s="48"/>
      <c r="CD57" s="48"/>
      <c r="CE57" s="48"/>
      <c r="CF57" s="48"/>
      <c r="CG57" s="48"/>
      <c r="CH57" s="48"/>
    </row>
    <row r="58" spans="1:86" s="106" customFormat="1" ht="13.2" x14ac:dyDescent="0.25">
      <c r="A58" s="59" t="s">
        <v>31</v>
      </c>
      <c r="B58" s="74">
        <f>B59+B60</f>
        <v>98999.87</v>
      </c>
      <c r="C58" s="74">
        <f>C59+C60</f>
        <v>159000</v>
      </c>
      <c r="D58" s="74">
        <f>D59+D60</f>
        <v>159000</v>
      </c>
      <c r="E58" s="74">
        <v>159000</v>
      </c>
      <c r="F58" s="74">
        <v>159000</v>
      </c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8"/>
      <c r="CA58" s="48"/>
      <c r="CB58" s="48"/>
      <c r="CC58" s="48"/>
      <c r="CD58" s="48"/>
      <c r="CE58" s="48"/>
      <c r="CF58" s="48"/>
      <c r="CG58" s="48"/>
      <c r="CH58" s="48"/>
    </row>
    <row r="59" spans="1:86" s="106" customFormat="1" ht="13.2" x14ac:dyDescent="0.25">
      <c r="A59" s="59" t="s">
        <v>58</v>
      </c>
      <c r="B59" s="74">
        <v>91832.31</v>
      </c>
      <c r="C59" s="74">
        <v>135000</v>
      </c>
      <c r="D59" s="124">
        <v>135000</v>
      </c>
      <c r="E59" s="186"/>
      <c r="F59" s="187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8"/>
      <c r="CA59" s="48"/>
      <c r="CB59" s="48"/>
      <c r="CC59" s="48"/>
      <c r="CD59" s="48"/>
      <c r="CE59" s="48"/>
      <c r="CF59" s="48"/>
      <c r="CG59" s="48"/>
      <c r="CH59" s="48"/>
    </row>
    <row r="60" spans="1:86" s="106" customFormat="1" ht="13.2" x14ac:dyDescent="0.25">
      <c r="A60" s="59" t="s">
        <v>59</v>
      </c>
      <c r="B60" s="144">
        <v>7167.56</v>
      </c>
      <c r="C60" s="74">
        <v>24000</v>
      </c>
      <c r="D60" s="140">
        <v>24000</v>
      </c>
      <c r="E60" s="125"/>
      <c r="F60" s="125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8"/>
      <c r="CA60" s="48"/>
      <c r="CB60" s="48"/>
      <c r="CC60" s="48"/>
      <c r="CD60" s="48"/>
      <c r="CE60" s="48"/>
      <c r="CF60" s="48"/>
      <c r="CG60" s="48"/>
      <c r="CH60" s="48"/>
    </row>
    <row r="61" spans="1:86" s="106" customFormat="1" ht="13.2" x14ac:dyDescent="0.25">
      <c r="A61" s="59" t="s">
        <v>32</v>
      </c>
      <c r="B61" s="74">
        <f>B62</f>
        <v>5134.7299999999996</v>
      </c>
      <c r="C61" s="74">
        <f t="shared" ref="C61:D61" si="20">C62</f>
        <v>7203</v>
      </c>
      <c r="D61" s="74">
        <f t="shared" si="20"/>
        <v>7203</v>
      </c>
      <c r="E61" s="74">
        <v>7203</v>
      </c>
      <c r="F61" s="74">
        <v>7203</v>
      </c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8"/>
      <c r="CA61" s="48"/>
      <c r="CB61" s="48"/>
      <c r="CC61" s="48"/>
      <c r="CD61" s="48"/>
      <c r="CE61" s="48"/>
      <c r="CF61" s="48"/>
      <c r="CG61" s="48"/>
      <c r="CH61" s="48"/>
    </row>
    <row r="62" spans="1:86" s="106" customFormat="1" ht="13.2" x14ac:dyDescent="0.25">
      <c r="A62" s="59" t="s">
        <v>65</v>
      </c>
      <c r="B62" s="74">
        <v>5134.7299999999996</v>
      </c>
      <c r="C62" s="74">
        <v>7203</v>
      </c>
      <c r="D62" s="124">
        <v>7203</v>
      </c>
      <c r="E62" s="186"/>
      <c r="F62" s="187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8"/>
      <c r="CA62" s="48"/>
      <c r="CB62" s="48"/>
      <c r="CC62" s="48"/>
      <c r="CD62" s="48"/>
      <c r="CE62" s="48"/>
      <c r="CF62" s="48"/>
      <c r="CG62" s="48"/>
      <c r="CH62" s="48"/>
    </row>
    <row r="63" spans="1:86" s="63" customFormat="1" ht="26.4" x14ac:dyDescent="0.25">
      <c r="A63" s="62" t="s">
        <v>77</v>
      </c>
      <c r="B63" s="71">
        <f>B64+B70</f>
        <v>27954.21</v>
      </c>
      <c r="C63" s="71">
        <f>C64+C70</f>
        <v>0</v>
      </c>
      <c r="D63" s="71">
        <f t="shared" ref="D63:F63" si="21">D64+D70</f>
        <v>7000</v>
      </c>
      <c r="E63" s="71">
        <f t="shared" si="21"/>
        <v>7000</v>
      </c>
      <c r="F63" s="71">
        <f t="shared" si="21"/>
        <v>7000</v>
      </c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8"/>
      <c r="CA63" s="48"/>
      <c r="CB63" s="48"/>
      <c r="CC63" s="48"/>
      <c r="CD63" s="48"/>
      <c r="CE63" s="48"/>
      <c r="CF63" s="48"/>
      <c r="CG63" s="48"/>
      <c r="CH63" s="48"/>
    </row>
    <row r="64" spans="1:86" s="106" customFormat="1" ht="13.2" x14ac:dyDescent="0.25">
      <c r="A64" s="59" t="s">
        <v>30</v>
      </c>
      <c r="B64" s="74">
        <f>B68+B65</f>
        <v>23954.21</v>
      </c>
      <c r="C64" s="74">
        <f>C68</f>
        <v>0</v>
      </c>
      <c r="D64" s="74">
        <f>D68</f>
        <v>0</v>
      </c>
      <c r="E64" s="74">
        <f>E68</f>
        <v>0</v>
      </c>
      <c r="F64" s="74">
        <f>F68</f>
        <v>0</v>
      </c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8"/>
      <c r="BL64" s="48"/>
      <c r="BM64" s="48"/>
      <c r="BN64" s="48"/>
      <c r="BO64" s="48"/>
      <c r="BP64" s="48"/>
      <c r="BQ64" s="48"/>
      <c r="BR64" s="48"/>
      <c r="BS64" s="48"/>
      <c r="BT64" s="48"/>
      <c r="BU64" s="48"/>
      <c r="BV64" s="48"/>
      <c r="BW64" s="48"/>
      <c r="BX64" s="48"/>
      <c r="BY64" s="48"/>
      <c r="BZ64" s="48"/>
      <c r="CA64" s="48"/>
      <c r="CB64" s="48"/>
      <c r="CC64" s="48"/>
      <c r="CD64" s="48"/>
      <c r="CE64" s="48"/>
      <c r="CF64" s="48"/>
      <c r="CG64" s="48"/>
      <c r="CH64" s="48"/>
    </row>
    <row r="65" spans="1:86" s="143" customFormat="1" ht="13.2" x14ac:dyDescent="0.25">
      <c r="A65" s="145" t="s">
        <v>31</v>
      </c>
      <c r="B65" s="77">
        <f>B66+B67</f>
        <v>23954.21</v>
      </c>
      <c r="C65" s="77">
        <v>0</v>
      </c>
      <c r="D65" s="77">
        <v>0</v>
      </c>
      <c r="E65" s="77">
        <v>0</v>
      </c>
      <c r="F65" s="77">
        <v>0</v>
      </c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42"/>
      <c r="BL65" s="142"/>
      <c r="BM65" s="142"/>
      <c r="BN65" s="142"/>
      <c r="BO65" s="142"/>
      <c r="BP65" s="142"/>
      <c r="BQ65" s="142"/>
      <c r="BR65" s="142"/>
      <c r="BS65" s="142"/>
      <c r="BT65" s="142"/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</row>
    <row r="66" spans="1:86" s="143" customFormat="1" ht="13.2" x14ac:dyDescent="0.25">
      <c r="A66" s="145" t="s">
        <v>58</v>
      </c>
      <c r="B66" s="77">
        <v>23954.21</v>
      </c>
      <c r="C66" s="77">
        <v>0</v>
      </c>
      <c r="D66" s="77">
        <v>0</v>
      </c>
      <c r="E66" s="77">
        <v>0</v>
      </c>
      <c r="F66" s="77">
        <v>0</v>
      </c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  <c r="X66" s="142"/>
      <c r="Y66" s="142"/>
      <c r="Z66" s="142"/>
      <c r="AA66" s="142"/>
      <c r="AB66" s="142"/>
      <c r="AC66" s="142"/>
      <c r="AD66" s="142"/>
      <c r="AE66" s="142"/>
      <c r="AF66" s="142"/>
      <c r="AG66" s="142"/>
      <c r="AH66" s="142"/>
      <c r="AI66" s="142"/>
      <c r="AJ66" s="142"/>
      <c r="AK66" s="142"/>
      <c r="AL66" s="142"/>
      <c r="AM66" s="142"/>
      <c r="AN66" s="142"/>
      <c r="AO66" s="142"/>
      <c r="AP66" s="142"/>
      <c r="AQ66" s="142"/>
      <c r="AR66" s="142"/>
      <c r="AS66" s="142"/>
      <c r="AT66" s="142"/>
      <c r="AU66" s="142"/>
      <c r="AV66" s="142"/>
      <c r="AW66" s="142"/>
      <c r="AX66" s="142"/>
      <c r="AY66" s="142"/>
      <c r="AZ66" s="142"/>
      <c r="BA66" s="142"/>
      <c r="BB66" s="142"/>
      <c r="BC66" s="142"/>
      <c r="BD66" s="142"/>
      <c r="BE66" s="142"/>
      <c r="BF66" s="142"/>
      <c r="BG66" s="142"/>
      <c r="BH66" s="142"/>
      <c r="BI66" s="142"/>
      <c r="BJ66" s="142"/>
      <c r="BK66" s="142"/>
      <c r="BL66" s="142"/>
      <c r="BM66" s="142"/>
      <c r="BN66" s="142"/>
      <c r="BO66" s="142"/>
      <c r="BP66" s="142"/>
      <c r="BQ66" s="142"/>
      <c r="BR66" s="142"/>
      <c r="BS66" s="142"/>
      <c r="BT66" s="142"/>
      <c r="BU66" s="142"/>
      <c r="BV66" s="142"/>
      <c r="BW66" s="142"/>
      <c r="BX66" s="142"/>
      <c r="BY66" s="142"/>
      <c r="BZ66" s="142"/>
      <c r="CA66" s="142"/>
      <c r="CB66" s="142"/>
      <c r="CC66" s="142"/>
      <c r="CD66" s="142"/>
      <c r="CE66" s="142"/>
      <c r="CF66" s="142"/>
      <c r="CG66" s="142"/>
      <c r="CH66" s="142"/>
    </row>
    <row r="67" spans="1:86" s="143" customFormat="1" ht="13.2" x14ac:dyDescent="0.25">
      <c r="A67" s="145" t="s">
        <v>64</v>
      </c>
      <c r="B67" s="77">
        <v>0</v>
      </c>
      <c r="C67" s="77">
        <v>0</v>
      </c>
      <c r="D67" s="77">
        <v>0</v>
      </c>
      <c r="E67" s="77">
        <v>0</v>
      </c>
      <c r="F67" s="77">
        <v>0</v>
      </c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2"/>
      <c r="AA67" s="142"/>
      <c r="AB67" s="142"/>
      <c r="AC67" s="142"/>
      <c r="AD67" s="142"/>
      <c r="AE67" s="142"/>
      <c r="AF67" s="142"/>
      <c r="AG67" s="142"/>
      <c r="AH67" s="142"/>
      <c r="AI67" s="142"/>
      <c r="AJ67" s="142"/>
      <c r="AK67" s="142"/>
      <c r="AL67" s="142"/>
      <c r="AM67" s="142"/>
      <c r="AN67" s="142"/>
      <c r="AO67" s="142"/>
      <c r="AP67" s="142"/>
      <c r="AQ67" s="142"/>
      <c r="AR67" s="142"/>
      <c r="AS67" s="142"/>
      <c r="AT67" s="142"/>
      <c r="AU67" s="142"/>
      <c r="AV67" s="142"/>
      <c r="AW67" s="142"/>
      <c r="AX67" s="142"/>
      <c r="AY67" s="142"/>
      <c r="AZ67" s="142"/>
      <c r="BA67" s="142"/>
      <c r="BB67" s="142"/>
      <c r="BC67" s="142"/>
      <c r="BD67" s="142"/>
      <c r="BE67" s="142"/>
      <c r="BF67" s="142"/>
      <c r="BG67" s="142"/>
      <c r="BH67" s="142"/>
      <c r="BI67" s="142"/>
      <c r="BJ67" s="142"/>
      <c r="BK67" s="142"/>
      <c r="BL67" s="142"/>
      <c r="BM67" s="142"/>
      <c r="BN67" s="142"/>
      <c r="BO67" s="142"/>
      <c r="BP67" s="142"/>
      <c r="BQ67" s="142"/>
      <c r="BR67" s="142"/>
      <c r="BS67" s="142"/>
      <c r="BT67" s="142"/>
      <c r="BU67" s="142"/>
      <c r="BV67" s="142"/>
      <c r="BW67" s="142"/>
      <c r="BX67" s="142"/>
      <c r="BY67" s="142"/>
      <c r="BZ67" s="142"/>
      <c r="CA67" s="142"/>
      <c r="CB67" s="142"/>
      <c r="CC67" s="142"/>
      <c r="CD67" s="142"/>
      <c r="CE67" s="142"/>
      <c r="CF67" s="142"/>
      <c r="CG67" s="142"/>
      <c r="CH67" s="142"/>
    </row>
    <row r="68" spans="1:86" s="106" customFormat="1" ht="13.2" x14ac:dyDescent="0.25">
      <c r="A68" s="59" t="s">
        <v>32</v>
      </c>
      <c r="B68" s="74">
        <f>B69</f>
        <v>0</v>
      </c>
      <c r="C68" s="74">
        <f t="shared" ref="C68:F68" si="22">C69</f>
        <v>0</v>
      </c>
      <c r="D68" s="74">
        <f t="shared" si="22"/>
        <v>0</v>
      </c>
      <c r="E68" s="74">
        <f t="shared" si="22"/>
        <v>0</v>
      </c>
      <c r="F68" s="74">
        <f t="shared" si="22"/>
        <v>0</v>
      </c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</row>
    <row r="69" spans="1:86" s="106" customFormat="1" ht="13.2" x14ac:dyDescent="0.25">
      <c r="A69" s="59" t="s">
        <v>50</v>
      </c>
      <c r="B69" s="74">
        <v>0</v>
      </c>
      <c r="C69" s="74"/>
      <c r="D69" s="124">
        <v>0</v>
      </c>
      <c r="E69" s="186"/>
      <c r="F69" s="187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</row>
    <row r="70" spans="1:86" s="106" customFormat="1" ht="13.2" x14ac:dyDescent="0.25">
      <c r="A70" s="59" t="s">
        <v>34</v>
      </c>
      <c r="B70" s="74">
        <f>B71</f>
        <v>4000</v>
      </c>
      <c r="C70" s="74">
        <f t="shared" ref="C70:F71" si="23">C71</f>
        <v>0</v>
      </c>
      <c r="D70" s="74">
        <f t="shared" si="23"/>
        <v>7000</v>
      </c>
      <c r="E70" s="74">
        <f t="shared" si="23"/>
        <v>7000</v>
      </c>
      <c r="F70" s="74">
        <f t="shared" si="23"/>
        <v>7000</v>
      </c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</row>
    <row r="71" spans="1:86" s="106" customFormat="1" ht="13.2" x14ac:dyDescent="0.25">
      <c r="A71" s="59" t="s">
        <v>36</v>
      </c>
      <c r="B71" s="74">
        <f>B72</f>
        <v>4000</v>
      </c>
      <c r="C71" s="74">
        <f t="shared" si="23"/>
        <v>0</v>
      </c>
      <c r="D71" s="74">
        <f t="shared" si="23"/>
        <v>7000</v>
      </c>
      <c r="E71" s="74">
        <v>7000</v>
      </c>
      <c r="F71" s="74">
        <v>7000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</row>
    <row r="72" spans="1:86" s="106" customFormat="1" ht="13.2" x14ac:dyDescent="0.25">
      <c r="A72" s="59" t="s">
        <v>54</v>
      </c>
      <c r="B72" s="74">
        <v>4000</v>
      </c>
      <c r="C72" s="74"/>
      <c r="D72" s="124">
        <v>7000</v>
      </c>
      <c r="E72" s="186"/>
      <c r="F72" s="187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</row>
    <row r="73" spans="1:86" s="63" customFormat="1" ht="13.2" x14ac:dyDescent="0.25">
      <c r="A73" s="62" t="s">
        <v>76</v>
      </c>
      <c r="B73" s="71">
        <f>B74+B79</f>
        <v>987</v>
      </c>
      <c r="C73" s="71">
        <f t="shared" ref="C73:F73" si="24">C74+C79</f>
        <v>2650</v>
      </c>
      <c r="D73" s="71">
        <f t="shared" si="24"/>
        <v>2650</v>
      </c>
      <c r="E73" s="71">
        <f t="shared" si="24"/>
        <v>2650</v>
      </c>
      <c r="F73" s="71">
        <f t="shared" si="24"/>
        <v>2650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8"/>
      <c r="CA73" s="48"/>
      <c r="CB73" s="48"/>
      <c r="CC73" s="48"/>
      <c r="CD73" s="48"/>
      <c r="CE73" s="48"/>
      <c r="CF73" s="48"/>
      <c r="CG73" s="48"/>
      <c r="CH73" s="48"/>
    </row>
    <row r="74" spans="1:86" s="106" customFormat="1" ht="13.2" x14ac:dyDescent="0.25">
      <c r="A74" s="59" t="s">
        <v>30</v>
      </c>
      <c r="B74" s="74">
        <f>B75+B78</f>
        <v>987</v>
      </c>
      <c r="C74" s="74">
        <f t="shared" ref="C74:F74" si="25">C75</f>
        <v>2650</v>
      </c>
      <c r="D74" s="74">
        <f t="shared" si="25"/>
        <v>2650</v>
      </c>
      <c r="E74" s="74">
        <f t="shared" si="25"/>
        <v>2650</v>
      </c>
      <c r="F74" s="74">
        <f t="shared" si="25"/>
        <v>2650</v>
      </c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</row>
    <row r="75" spans="1:86" s="106" customFormat="1" ht="13.2" x14ac:dyDescent="0.25">
      <c r="A75" s="59" t="s">
        <v>32</v>
      </c>
      <c r="B75" s="74">
        <f>B76+B77</f>
        <v>614</v>
      </c>
      <c r="C75" s="74">
        <f t="shared" ref="C75" si="26">C76+C77</f>
        <v>2650</v>
      </c>
      <c r="D75" s="74">
        <f>D76+D77+D78</f>
        <v>2650</v>
      </c>
      <c r="E75" s="74">
        <v>2650</v>
      </c>
      <c r="F75" s="74">
        <v>2650</v>
      </c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</row>
    <row r="76" spans="1:86" s="106" customFormat="1" ht="13.2" x14ac:dyDescent="0.25">
      <c r="A76" s="59" t="s">
        <v>65</v>
      </c>
      <c r="B76" s="74">
        <v>614</v>
      </c>
      <c r="C76" s="74">
        <v>2650</v>
      </c>
      <c r="D76" s="124">
        <v>1000</v>
      </c>
      <c r="E76" s="186"/>
      <c r="F76" s="187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</row>
    <row r="77" spans="1:86" s="106" customFormat="1" ht="13.2" x14ac:dyDescent="0.25">
      <c r="A77" s="59" t="s">
        <v>50</v>
      </c>
      <c r="B77" s="74">
        <v>0</v>
      </c>
      <c r="C77" s="74">
        <v>0</v>
      </c>
      <c r="D77" s="124">
        <v>650</v>
      </c>
      <c r="E77" s="186"/>
      <c r="F77" s="187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</row>
    <row r="78" spans="1:86" s="106" customFormat="1" ht="13.2" x14ac:dyDescent="0.25">
      <c r="A78" s="59" t="s">
        <v>60</v>
      </c>
      <c r="B78" s="74">
        <v>373</v>
      </c>
      <c r="C78" s="74">
        <v>0</v>
      </c>
      <c r="D78" s="124">
        <v>1000</v>
      </c>
      <c r="E78" s="186"/>
      <c r="F78" s="187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</row>
    <row r="79" spans="1:86" s="106" customFormat="1" ht="13.2" x14ac:dyDescent="0.25">
      <c r="A79" s="59" t="s">
        <v>34</v>
      </c>
      <c r="B79" s="74">
        <f>B80</f>
        <v>0</v>
      </c>
      <c r="C79" s="74">
        <f t="shared" ref="C79:F80" si="27">C80</f>
        <v>0</v>
      </c>
      <c r="D79" s="74">
        <f t="shared" si="27"/>
        <v>0</v>
      </c>
      <c r="E79" s="74">
        <f t="shared" si="27"/>
        <v>0</v>
      </c>
      <c r="F79" s="74">
        <f t="shared" si="27"/>
        <v>0</v>
      </c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</row>
    <row r="80" spans="1:86" s="106" customFormat="1" ht="13.2" x14ac:dyDescent="0.25">
      <c r="A80" s="59" t="s">
        <v>36</v>
      </c>
      <c r="B80" s="74">
        <f>B81</f>
        <v>0</v>
      </c>
      <c r="C80" s="74">
        <f t="shared" si="27"/>
        <v>0</v>
      </c>
      <c r="D80" s="74">
        <f t="shared" si="27"/>
        <v>0</v>
      </c>
      <c r="E80" s="74">
        <f t="shared" si="27"/>
        <v>0</v>
      </c>
      <c r="F80" s="74">
        <f t="shared" si="27"/>
        <v>0</v>
      </c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</row>
    <row r="81" spans="1:86" s="106" customFormat="1" ht="13.2" x14ac:dyDescent="0.25">
      <c r="A81" s="59" t="s">
        <v>53</v>
      </c>
      <c r="B81" s="74">
        <v>0</v>
      </c>
      <c r="C81" s="74">
        <v>0</v>
      </c>
      <c r="D81" s="124">
        <v>0</v>
      </c>
      <c r="E81" s="124">
        <v>0</v>
      </c>
      <c r="F81" s="124">
        <v>0</v>
      </c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</row>
    <row r="82" spans="1:86" s="63" customFormat="1" ht="26.4" x14ac:dyDescent="0.25">
      <c r="A82" s="62" t="s">
        <v>73</v>
      </c>
      <c r="B82" s="71">
        <f>B83</f>
        <v>4046</v>
      </c>
      <c r="C82" s="71">
        <f t="shared" ref="C82:F82" si="28">C83</f>
        <v>4100</v>
      </c>
      <c r="D82" s="71">
        <f t="shared" si="28"/>
        <v>7000</v>
      </c>
      <c r="E82" s="71">
        <f t="shared" si="28"/>
        <v>7000</v>
      </c>
      <c r="F82" s="71">
        <f t="shared" si="28"/>
        <v>7000</v>
      </c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</row>
    <row r="83" spans="1:86" s="106" customFormat="1" ht="13.2" x14ac:dyDescent="0.25">
      <c r="A83" s="59" t="s">
        <v>34</v>
      </c>
      <c r="B83" s="74">
        <f>B84</f>
        <v>4046</v>
      </c>
      <c r="C83" s="74">
        <f t="shared" ref="C83:F83" si="29">C84</f>
        <v>4100</v>
      </c>
      <c r="D83" s="74">
        <f t="shared" si="29"/>
        <v>7000</v>
      </c>
      <c r="E83" s="74">
        <f t="shared" si="29"/>
        <v>7000</v>
      </c>
      <c r="F83" s="74">
        <f t="shared" si="29"/>
        <v>7000</v>
      </c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</row>
    <row r="84" spans="1:86" s="106" customFormat="1" ht="13.2" x14ac:dyDescent="0.25">
      <c r="A84" s="59" t="s">
        <v>36</v>
      </c>
      <c r="B84" s="74">
        <f>B85+B86</f>
        <v>4046</v>
      </c>
      <c r="C84" s="74">
        <f t="shared" ref="C84:D84" si="30">C85+C86</f>
        <v>4100</v>
      </c>
      <c r="D84" s="74">
        <f t="shared" si="30"/>
        <v>7000</v>
      </c>
      <c r="E84" s="74">
        <v>7000</v>
      </c>
      <c r="F84" s="74">
        <v>7000</v>
      </c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</row>
    <row r="85" spans="1:86" s="106" customFormat="1" ht="13.2" x14ac:dyDescent="0.25">
      <c r="A85" s="59" t="s">
        <v>53</v>
      </c>
      <c r="B85" s="74">
        <v>0</v>
      </c>
      <c r="C85" s="74">
        <v>0</v>
      </c>
      <c r="D85" s="124">
        <v>0</v>
      </c>
      <c r="E85" s="124">
        <v>0</v>
      </c>
      <c r="F85" s="124">
        <v>0</v>
      </c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</row>
    <row r="86" spans="1:86" s="107" customFormat="1" ht="13.2" x14ac:dyDescent="0.25">
      <c r="A86" s="126" t="s">
        <v>54</v>
      </c>
      <c r="B86" s="74">
        <v>4046</v>
      </c>
      <c r="C86" s="127">
        <v>4100</v>
      </c>
      <c r="D86" s="127">
        <v>7000</v>
      </c>
      <c r="E86" s="127"/>
      <c r="F86" s="127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52"/>
      <c r="BR86" s="52"/>
      <c r="BS86" s="52"/>
      <c r="BT86" s="52"/>
      <c r="BU86" s="52"/>
      <c r="BV86" s="52"/>
      <c r="BW86" s="52"/>
      <c r="BX86" s="52"/>
      <c r="BY86" s="52"/>
      <c r="BZ86" s="52"/>
      <c r="CA86" s="52"/>
      <c r="CB86" s="52"/>
      <c r="CC86" s="52"/>
      <c r="CD86" s="52"/>
      <c r="CE86" s="52"/>
      <c r="CF86" s="52"/>
      <c r="CG86" s="52"/>
      <c r="CH86" s="52"/>
    </row>
  </sheetData>
  <mergeCells count="27">
    <mergeCell ref="E18:F18"/>
    <mergeCell ref="E12:F12"/>
    <mergeCell ref="E13:F13"/>
    <mergeCell ref="E14:F14"/>
    <mergeCell ref="E16:F16"/>
    <mergeCell ref="E17:F17"/>
    <mergeCell ref="E44:F44"/>
    <mergeCell ref="E19:F19"/>
    <mergeCell ref="E22:F22"/>
    <mergeCell ref="E28:F28"/>
    <mergeCell ref="E31:F31"/>
    <mergeCell ref="E35:F35"/>
    <mergeCell ref="E36:F36"/>
    <mergeCell ref="E37:F37"/>
    <mergeCell ref="E39:F39"/>
    <mergeCell ref="E40:F40"/>
    <mergeCell ref="E41:F41"/>
    <mergeCell ref="E42:F42"/>
    <mergeCell ref="E76:F76"/>
    <mergeCell ref="E77:F77"/>
    <mergeCell ref="E78:F78"/>
    <mergeCell ref="E50:F50"/>
    <mergeCell ref="E51:F51"/>
    <mergeCell ref="E59:F59"/>
    <mergeCell ref="E62:F62"/>
    <mergeCell ref="E69:F69"/>
    <mergeCell ref="E72:F72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RAČUN RASHODA - FUNKCIJSKI</vt:lpstr>
      <vt:lpstr>Račun financiranja</vt:lpstr>
      <vt:lpstr>POSEBNI DIO</vt:lpstr>
      <vt:lpstr> PO EKON.KLAS I IZVORU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Andreja Navijalić</cp:lastModifiedBy>
  <cp:lastPrinted>2024-12-30T12:47:39Z</cp:lastPrinted>
  <dcterms:created xsi:type="dcterms:W3CDTF">2022-08-12T12:51:27Z</dcterms:created>
  <dcterms:modified xsi:type="dcterms:W3CDTF">2025-01-10T07:25:59Z</dcterms:modified>
</cp:coreProperties>
</file>