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vnatelj\Documents\UPRAVNO VIJEĆE\2025\56. SJEDNICA\"/>
    </mc:Choice>
  </mc:AlternateContent>
  <xr:revisionPtr revIDLastSave="0" documentId="8_{A2BD2382-3A96-4361-A890-C4DC28D0F44B}" xr6:coauthVersionLast="47" xr6:coauthVersionMax="47" xr10:uidLastSave="{00000000-0000-0000-0000-000000000000}"/>
  <bookViews>
    <workbookView xWindow="384" yWindow="384" windowWidth="10848" windowHeight="9192" xr2:uid="{00000000-000D-0000-FFFF-FFFF00000000}"/>
  </bookViews>
  <sheets>
    <sheet name="SAŽETAK" sheetId="1" r:id="rId1"/>
    <sheet name=" Račun prihoda i rashoda" sheetId="3" r:id="rId2"/>
    <sheet name="RAČUN RASHODA - FUNKCIJSKI" sheetId="5" r:id="rId3"/>
    <sheet name="Račun financiranja" sheetId="6" r:id="rId4"/>
    <sheet name="POSEBNI DIO" sheetId="7" r:id="rId5"/>
    <sheet name=" PO EKON.KLAS I IZVORU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D11" i="2"/>
  <c r="D10" i="2" s="1"/>
  <c r="D15" i="2"/>
  <c r="E22" i="2"/>
  <c r="F22" i="2"/>
  <c r="D29" i="7"/>
  <c r="C32" i="7"/>
  <c r="C29" i="7"/>
  <c r="B5" i="5"/>
  <c r="B4" i="5"/>
  <c r="B3" i="5" s="1"/>
  <c r="E4" i="3"/>
  <c r="F4" i="3"/>
  <c r="F7" i="3"/>
  <c r="E7" i="3"/>
  <c r="E10" i="3"/>
  <c r="F10" i="3"/>
  <c r="D10" i="3"/>
  <c r="E34" i="3"/>
  <c r="F34" i="3"/>
  <c r="D42" i="3"/>
  <c r="D41" i="3" s="1"/>
  <c r="D39" i="3"/>
  <c r="D37" i="3" s="1"/>
  <c r="D33" i="3"/>
  <c r="D32" i="3" s="1"/>
  <c r="D31" i="3"/>
  <c r="D30" i="3"/>
  <c r="D29" i="3"/>
  <c r="D28" i="3"/>
  <c r="D26" i="3"/>
  <c r="D25" i="3"/>
  <c r="D24" i="3"/>
  <c r="F24" i="2"/>
  <c r="F21" i="2"/>
  <c r="F15" i="2"/>
  <c r="F11" i="2"/>
  <c r="E24" i="2"/>
  <c r="E21" i="2"/>
  <c r="E15" i="2"/>
  <c r="E11" i="2"/>
  <c r="F53" i="2"/>
  <c r="F49" i="2"/>
  <c r="F44" i="2"/>
  <c r="F39" i="2"/>
  <c r="F35" i="2"/>
  <c r="E53" i="2"/>
  <c r="E49" i="2"/>
  <c r="E44" i="2"/>
  <c r="E39" i="2"/>
  <c r="E35" i="2"/>
  <c r="F37" i="7"/>
  <c r="E37" i="7"/>
  <c r="D38" i="2"/>
  <c r="D54" i="2"/>
  <c r="D52" i="2"/>
  <c r="D51" i="2"/>
  <c r="D45" i="2"/>
  <c r="D43" i="2"/>
  <c r="D42" i="2"/>
  <c r="D41" i="2"/>
  <c r="D40" i="2"/>
  <c r="D37" i="2"/>
  <c r="D36" i="2"/>
  <c r="D25" i="2"/>
  <c r="D23" i="2"/>
  <c r="D21" i="2" s="1"/>
  <c r="D19" i="2"/>
  <c r="D18" i="2"/>
  <c r="D17" i="2"/>
  <c r="D16" i="2"/>
  <c r="D14" i="2"/>
  <c r="D13" i="2"/>
  <c r="D12" i="2"/>
  <c r="C21" i="2"/>
  <c r="D87" i="7"/>
  <c r="E19" i="3"/>
  <c r="E18" i="3" s="1"/>
  <c r="F19" i="3"/>
  <c r="F18" i="3" s="1"/>
  <c r="C49" i="7"/>
  <c r="C38" i="7"/>
  <c r="C24" i="7"/>
  <c r="D27" i="3" l="1"/>
  <c r="D23" i="3"/>
  <c r="D22" i="3" s="1"/>
  <c r="D34" i="3"/>
  <c r="D43" i="3" s="1"/>
  <c r="F3" i="3"/>
  <c r="E3" i="3"/>
  <c r="F22" i="3"/>
  <c r="F43" i="3" s="1"/>
  <c r="E22" i="3"/>
  <c r="E43" i="3" s="1"/>
  <c r="F34" i="2"/>
  <c r="E34" i="2"/>
  <c r="C42" i="7"/>
  <c r="C52" i="7"/>
  <c r="C76" i="2"/>
  <c r="B81" i="2"/>
  <c r="B80" i="2" s="1"/>
  <c r="B78" i="2"/>
  <c r="B79" i="2"/>
  <c r="B77" i="2"/>
  <c r="B68" i="2"/>
  <c r="B70" i="2"/>
  <c r="B67" i="2"/>
  <c r="B61" i="2"/>
  <c r="B63" i="2"/>
  <c r="B60" i="2"/>
  <c r="B37" i="2"/>
  <c r="B35" i="2" s="1"/>
  <c r="B38" i="2"/>
  <c r="B40" i="2"/>
  <c r="B41" i="2"/>
  <c r="B42" i="2"/>
  <c r="B43" i="2"/>
  <c r="B45" i="2"/>
  <c r="B47" i="2"/>
  <c r="B48" i="2"/>
  <c r="B49" i="2"/>
  <c r="B50" i="2"/>
  <c r="B56" i="2"/>
  <c r="B36" i="2"/>
  <c r="B14" i="2"/>
  <c r="B16" i="2"/>
  <c r="B17" i="2"/>
  <c r="B18" i="2"/>
  <c r="B19" i="2"/>
  <c r="B24" i="2"/>
  <c r="B13" i="2"/>
  <c r="B12" i="2"/>
  <c r="B24" i="7"/>
  <c r="B15" i="2" s="1"/>
  <c r="B20" i="7"/>
  <c r="B32" i="7"/>
  <c r="B23" i="2" s="1"/>
  <c r="B21" i="2" s="1"/>
  <c r="B87" i="7"/>
  <c r="B69" i="2" s="1"/>
  <c r="C11" i="7"/>
  <c r="D11" i="7"/>
  <c r="F11" i="7"/>
  <c r="E9" i="7"/>
  <c r="F9" i="7"/>
  <c r="J13" i="1"/>
  <c r="I30" i="1"/>
  <c r="B3" i="3"/>
  <c r="C19" i="3"/>
  <c r="C18" i="3" s="1"/>
  <c r="D19" i="3"/>
  <c r="D18" i="3" s="1"/>
  <c r="B5" i="2"/>
  <c r="B13" i="3"/>
  <c r="B10" i="3"/>
  <c r="B7" i="3"/>
  <c r="B4" i="3"/>
  <c r="B41" i="3"/>
  <c r="B37" i="3"/>
  <c r="B32" i="3"/>
  <c r="B27" i="3"/>
  <c r="B23" i="3"/>
  <c r="B16" i="3"/>
  <c r="B15" i="3" s="1"/>
  <c r="D4" i="3"/>
  <c r="D3" i="3" s="1"/>
  <c r="D16" i="3"/>
  <c r="D15" i="3" s="1"/>
  <c r="H10" i="1" s="1"/>
  <c r="E15" i="3"/>
  <c r="I10" i="1" s="1"/>
  <c r="F15" i="3"/>
  <c r="J10" i="1" s="1"/>
  <c r="D13" i="3"/>
  <c r="D7" i="3"/>
  <c r="C41" i="3"/>
  <c r="C37" i="3"/>
  <c r="C27" i="3"/>
  <c r="C23" i="3"/>
  <c r="C16" i="3"/>
  <c r="C15" i="3" s="1"/>
  <c r="C13" i="3"/>
  <c r="C10" i="3"/>
  <c r="C7" i="3"/>
  <c r="C4" i="3"/>
  <c r="C32" i="3"/>
  <c r="F19" i="7"/>
  <c r="E19" i="7"/>
  <c r="D20" i="7"/>
  <c r="D67" i="7"/>
  <c r="D66" i="7" s="1"/>
  <c r="D65" i="7" s="1"/>
  <c r="D64" i="7" s="1"/>
  <c r="D63" i="7" s="1"/>
  <c r="C67" i="7"/>
  <c r="C66" i="7" s="1"/>
  <c r="C65" i="7" s="1"/>
  <c r="C64" i="7" s="1"/>
  <c r="C63" i="7" s="1"/>
  <c r="C91" i="7"/>
  <c r="D91" i="7"/>
  <c r="C89" i="7"/>
  <c r="D89" i="7"/>
  <c r="C84" i="7"/>
  <c r="D84" i="7"/>
  <c r="E84" i="7"/>
  <c r="F84" i="7"/>
  <c r="C78" i="7"/>
  <c r="D78" i="7"/>
  <c r="C75" i="7"/>
  <c r="D75" i="7"/>
  <c r="C60" i="7"/>
  <c r="D60" i="7"/>
  <c r="C58" i="7"/>
  <c r="D58" i="7"/>
  <c r="E58" i="7"/>
  <c r="F58" i="7"/>
  <c r="D49" i="7"/>
  <c r="C47" i="7"/>
  <c r="D47" i="7"/>
  <c r="D42" i="7"/>
  <c r="D38" i="7"/>
  <c r="D32" i="7"/>
  <c r="D24" i="7"/>
  <c r="C20" i="7"/>
  <c r="C9" i="7"/>
  <c r="D9" i="7"/>
  <c r="B91" i="7"/>
  <c r="B73" i="2" s="1"/>
  <c r="B72" i="2" s="1"/>
  <c r="B71" i="2" s="1"/>
  <c r="B89" i="7"/>
  <c r="B84" i="7"/>
  <c r="B78" i="7"/>
  <c r="B62" i="2" s="1"/>
  <c r="B75" i="7"/>
  <c r="B67" i="7"/>
  <c r="B66" i="7" s="1"/>
  <c r="B65" i="7" s="1"/>
  <c r="B64" i="7" s="1"/>
  <c r="B63" i="7" s="1"/>
  <c r="B60" i="7"/>
  <c r="B58" i="7"/>
  <c r="B55" i="2" s="1"/>
  <c r="B49" i="7"/>
  <c r="B46" i="2" s="1"/>
  <c r="B47" i="7"/>
  <c r="B44" i="2" s="1"/>
  <c r="B42" i="7"/>
  <c r="B39" i="2" s="1"/>
  <c r="B38" i="7"/>
  <c r="B29" i="7"/>
  <c r="B20" i="2" s="1"/>
  <c r="B11" i="7"/>
  <c r="B9" i="7"/>
  <c r="D76" i="2"/>
  <c r="D75" i="2" s="1"/>
  <c r="D59" i="2"/>
  <c r="C59" i="2"/>
  <c r="E58" i="2"/>
  <c r="C69" i="2"/>
  <c r="C65" i="2" s="1"/>
  <c r="D69" i="2"/>
  <c r="D65" i="2" s="1"/>
  <c r="E69" i="2"/>
  <c r="E65" i="2" s="1"/>
  <c r="F69" i="2"/>
  <c r="F65" i="2" s="1"/>
  <c r="C85" i="2"/>
  <c r="C84" i="2" s="1"/>
  <c r="C83" i="2" s="1"/>
  <c r="D85" i="2"/>
  <c r="D84" i="2" s="1"/>
  <c r="D83" i="2" s="1"/>
  <c r="E84" i="2"/>
  <c r="E83" i="2" s="1"/>
  <c r="F84" i="2"/>
  <c r="F83" i="2" s="1"/>
  <c r="B85" i="2"/>
  <c r="B84" i="2" s="1"/>
  <c r="B83" i="2" s="1"/>
  <c r="C81" i="2"/>
  <c r="C80" i="2" s="1"/>
  <c r="D81" i="2"/>
  <c r="D80" i="2" s="1"/>
  <c r="E81" i="2"/>
  <c r="E80" i="2" s="1"/>
  <c r="F81" i="2"/>
  <c r="F80" i="2" s="1"/>
  <c r="C75" i="2"/>
  <c r="F75" i="2"/>
  <c r="C72" i="2"/>
  <c r="C71" i="2" s="1"/>
  <c r="D72" i="2"/>
  <c r="D71" i="2" s="1"/>
  <c r="C62" i="2"/>
  <c r="D62" i="2"/>
  <c r="C53" i="2"/>
  <c r="D53" i="2"/>
  <c r="C49" i="2"/>
  <c r="D49" i="2"/>
  <c r="C47" i="2"/>
  <c r="D47" i="2"/>
  <c r="E47" i="2"/>
  <c r="E46" i="2" s="1"/>
  <c r="F47" i="2"/>
  <c r="F46" i="2" s="1"/>
  <c r="C44" i="2"/>
  <c r="D44" i="2"/>
  <c r="C39" i="2"/>
  <c r="D39" i="2"/>
  <c r="C35" i="2"/>
  <c r="D35" i="2"/>
  <c r="C31" i="2"/>
  <c r="C30" i="2" s="1"/>
  <c r="D31" i="2"/>
  <c r="D30" i="2" s="1"/>
  <c r="E30" i="2"/>
  <c r="F30" i="2"/>
  <c r="B31" i="2"/>
  <c r="B30" i="2" s="1"/>
  <c r="C28" i="2"/>
  <c r="C27" i="2" s="1"/>
  <c r="D28" i="2"/>
  <c r="D27" i="2" s="1"/>
  <c r="F27" i="2"/>
  <c r="B28" i="2"/>
  <c r="B27" i="2" s="1"/>
  <c r="C24" i="2"/>
  <c r="D24" i="2"/>
  <c r="C11" i="2"/>
  <c r="C15" i="2"/>
  <c r="F10" i="2"/>
  <c r="E75" i="2"/>
  <c r="E27" i="2"/>
  <c r="E10" i="2"/>
  <c r="E20" i="2"/>
  <c r="F11" i="1"/>
  <c r="F8" i="1"/>
  <c r="B59" i="2" l="1"/>
  <c r="F8" i="7"/>
  <c r="E8" i="7"/>
  <c r="D34" i="2"/>
  <c r="D46" i="2"/>
  <c r="D33" i="2" s="1"/>
  <c r="E33" i="2"/>
  <c r="D37" i="7"/>
  <c r="D36" i="7" s="1"/>
  <c r="D35" i="7" s="1"/>
  <c r="D34" i="7" s="1"/>
  <c r="B76" i="2"/>
  <c r="B75" i="2" s="1"/>
  <c r="B74" i="2" s="1"/>
  <c r="B19" i="7"/>
  <c r="J12" i="1"/>
  <c r="J11" i="1" s="1"/>
  <c r="I12" i="1"/>
  <c r="H12" i="1"/>
  <c r="B66" i="2"/>
  <c r="B65" i="2" s="1"/>
  <c r="B64" i="2" s="1"/>
  <c r="B11" i="2"/>
  <c r="B10" i="2" s="1"/>
  <c r="B83" i="7"/>
  <c r="B58" i="2"/>
  <c r="B57" i="2" s="1"/>
  <c r="C37" i="7"/>
  <c r="C36" i="7" s="1"/>
  <c r="C35" i="7" s="1"/>
  <c r="C34" i="7" s="1"/>
  <c r="B21" i="3"/>
  <c r="C19" i="7"/>
  <c r="C18" i="7" s="1"/>
  <c r="C17" i="7" s="1"/>
  <c r="C16" i="7" s="1"/>
  <c r="B22" i="3"/>
  <c r="B74" i="7"/>
  <c r="B73" i="7" s="1"/>
  <c r="B72" i="7" s="1"/>
  <c r="B71" i="7" s="1"/>
  <c r="F14" i="1"/>
  <c r="F30" i="1" s="1"/>
  <c r="C3" i="3"/>
  <c r="C21" i="3" s="1"/>
  <c r="E26" i="2"/>
  <c r="F26" i="2"/>
  <c r="D58" i="2"/>
  <c r="D57" i="2" s="1"/>
  <c r="D26" i="2"/>
  <c r="B37" i="7"/>
  <c r="B82" i="7"/>
  <c r="B81" i="7" s="1"/>
  <c r="B80" i="7" s="1"/>
  <c r="C83" i="7"/>
  <c r="C82" i="7" s="1"/>
  <c r="C81" i="7" s="1"/>
  <c r="C80" i="7" s="1"/>
  <c r="D19" i="7"/>
  <c r="D18" i="7" s="1"/>
  <c r="D17" i="7" s="1"/>
  <c r="D16" i="7" s="1"/>
  <c r="D57" i="7"/>
  <c r="D56" i="7" s="1"/>
  <c r="D55" i="7" s="1"/>
  <c r="D54" i="7" s="1"/>
  <c r="D83" i="7"/>
  <c r="D82" i="7" s="1"/>
  <c r="D81" i="7" s="1"/>
  <c r="D80" i="7" s="1"/>
  <c r="F74" i="2"/>
  <c r="C74" i="2"/>
  <c r="I13" i="1"/>
  <c r="I11" i="1" s="1"/>
  <c r="B34" i="3"/>
  <c r="D74" i="7"/>
  <c r="D73" i="7" s="1"/>
  <c r="D72" i="7" s="1"/>
  <c r="D71" i="7" s="1"/>
  <c r="C74" i="7"/>
  <c r="C73" i="7" s="1"/>
  <c r="C72" i="7" s="1"/>
  <c r="C71" i="7" s="1"/>
  <c r="C57" i="7"/>
  <c r="C56" i="7" s="1"/>
  <c r="C55" i="7" s="1"/>
  <c r="C54" i="7" s="1"/>
  <c r="C8" i="7"/>
  <c r="C7" i="7" s="1"/>
  <c r="C6" i="7" s="1"/>
  <c r="C5" i="7" s="1"/>
  <c r="B8" i="7"/>
  <c r="B7" i="7" s="1"/>
  <c r="B6" i="7" s="1"/>
  <c r="D8" i="7"/>
  <c r="D7" i="7" s="1"/>
  <c r="D6" i="7" s="1"/>
  <c r="D5" i="7" s="1"/>
  <c r="B57" i="7"/>
  <c r="D64" i="2"/>
  <c r="E9" i="2"/>
  <c r="E64" i="2"/>
  <c r="E74" i="2"/>
  <c r="C26" i="2"/>
  <c r="C64" i="2"/>
  <c r="D74" i="2"/>
  <c r="F64" i="2"/>
  <c r="B26" i="2"/>
  <c r="E57" i="2"/>
  <c r="C20" i="2"/>
  <c r="B34" i="2"/>
  <c r="C58" i="2"/>
  <c r="C57" i="2" s="1"/>
  <c r="C46" i="2"/>
  <c r="D20" i="2"/>
  <c r="D9" i="2" s="1"/>
  <c r="D4" i="2" s="1"/>
  <c r="C10" i="2"/>
  <c r="F58" i="2"/>
  <c r="F57" i="2" s="1"/>
  <c r="F20" i="2"/>
  <c r="F9" i="2" s="1"/>
  <c r="C22" i="3"/>
  <c r="F5" i="5"/>
  <c r="F4" i="5" s="1"/>
  <c r="C34" i="3"/>
  <c r="E5" i="5"/>
  <c r="D5" i="5"/>
  <c r="C5" i="5"/>
  <c r="E90" i="7"/>
  <c r="E89" i="7" s="1"/>
  <c r="F77" i="7"/>
  <c r="E61" i="7"/>
  <c r="F70" i="7"/>
  <c r="F41" i="7"/>
  <c r="F44" i="7"/>
  <c r="F45" i="7"/>
  <c r="F46" i="7"/>
  <c r="F51" i="7"/>
  <c r="F40" i="7"/>
  <c r="F22" i="7"/>
  <c r="F23" i="7"/>
  <c r="F27" i="7"/>
  <c r="F28" i="7"/>
  <c r="H11" i="1"/>
  <c r="G11" i="1"/>
  <c r="G8" i="1"/>
  <c r="B56" i="7" l="1"/>
  <c r="B54" i="2"/>
  <c r="F21" i="3"/>
  <c r="J9" i="1"/>
  <c r="J8" i="1" s="1"/>
  <c r="J30" i="1" s="1"/>
  <c r="E21" i="3"/>
  <c r="I9" i="1"/>
  <c r="I8" i="1" s="1"/>
  <c r="D21" i="3"/>
  <c r="H8" i="1"/>
  <c r="H14" i="1" s="1"/>
  <c r="H30" i="1" s="1"/>
  <c r="B33" i="2"/>
  <c r="B43" i="3"/>
  <c r="C4" i="7"/>
  <c r="C3" i="7" s="1"/>
  <c r="B9" i="2"/>
  <c r="D4" i="7"/>
  <c r="D3" i="7" s="1"/>
  <c r="C43" i="3"/>
  <c r="G14" i="1"/>
  <c r="G30" i="1" s="1"/>
  <c r="E83" i="7"/>
  <c r="E82" i="7" s="1"/>
  <c r="E81" i="7" s="1"/>
  <c r="E80" i="7" s="1"/>
  <c r="F76" i="7"/>
  <c r="F79" i="7"/>
  <c r="F68" i="7"/>
  <c r="F66" i="7" s="1"/>
  <c r="F65" i="7" s="1"/>
  <c r="F64" i="7" s="1"/>
  <c r="F63" i="7" s="1"/>
  <c r="E66" i="7"/>
  <c r="E65" i="7" s="1"/>
  <c r="E64" i="7" s="1"/>
  <c r="E63" i="7" s="1"/>
  <c r="F26" i="7"/>
  <c r="F50" i="7"/>
  <c r="F39" i="7"/>
  <c r="F48" i="7"/>
  <c r="F43" i="7"/>
  <c r="F61" i="7"/>
  <c r="E57" i="7"/>
  <c r="E56" i="7" s="1"/>
  <c r="E55" i="7" s="1"/>
  <c r="E54" i="7" s="1"/>
  <c r="F21" i="7"/>
  <c r="F31" i="7"/>
  <c r="C9" i="2"/>
  <c r="F33" i="2"/>
  <c r="F4" i="2" s="1"/>
  <c r="F3" i="2" s="1"/>
  <c r="E4" i="2"/>
  <c r="E3" i="2" s="1"/>
  <c r="B5" i="7"/>
  <c r="F90" i="7"/>
  <c r="F89" i="7" s="1"/>
  <c r="F83" i="7" s="1"/>
  <c r="F82" i="7" s="1"/>
  <c r="F81" i="7" s="1"/>
  <c r="F80" i="7" s="1"/>
  <c r="F62" i="7"/>
  <c r="F3" i="5"/>
  <c r="F2" i="5" s="1"/>
  <c r="C4" i="5"/>
  <c r="E4" i="5"/>
  <c r="D4" i="5"/>
  <c r="C34" i="2"/>
  <c r="C33" i="2" s="1"/>
  <c r="B55" i="7" l="1"/>
  <c r="B53" i="2"/>
  <c r="B4" i="2"/>
  <c r="B3" i="2" s="1"/>
  <c r="D3" i="2"/>
  <c r="E74" i="7"/>
  <c r="E73" i="7" s="1"/>
  <c r="E72" i="7" s="1"/>
  <c r="E71" i="7" s="1"/>
  <c r="F74" i="7"/>
  <c r="F73" i="7" s="1"/>
  <c r="F72" i="7" s="1"/>
  <c r="F71" i="7" s="1"/>
  <c r="E36" i="7"/>
  <c r="E35" i="7" s="1"/>
  <c r="E34" i="7" s="1"/>
  <c r="F36" i="7"/>
  <c r="F35" i="7" s="1"/>
  <c r="F34" i="7" s="1"/>
  <c r="E18" i="7"/>
  <c r="E17" i="7" s="1"/>
  <c r="E16" i="7" s="1"/>
  <c r="F18" i="7"/>
  <c r="F17" i="7" s="1"/>
  <c r="F16" i="7" s="1"/>
  <c r="F57" i="7"/>
  <c r="F56" i="7" s="1"/>
  <c r="F55" i="7" s="1"/>
  <c r="F54" i="7" s="1"/>
  <c r="C4" i="2"/>
  <c r="C3" i="2" s="1"/>
  <c r="B36" i="7"/>
  <c r="B35" i="7" s="1"/>
  <c r="B34" i="7" s="1"/>
  <c r="B18" i="7"/>
  <c r="E3" i="5"/>
  <c r="E2" i="5" s="1"/>
  <c r="D3" i="5"/>
  <c r="D2" i="5" s="1"/>
  <c r="C3" i="5"/>
  <c r="C2" i="5" s="1"/>
  <c r="B2" i="5"/>
  <c r="B54" i="7" l="1"/>
  <c r="B51" i="2" s="1"/>
  <c r="B52" i="2"/>
  <c r="B17" i="7"/>
  <c r="B16" i="7" s="1"/>
  <c r="B4" i="7" l="1"/>
  <c r="B3" i="7" s="1"/>
  <c r="E7" i="7"/>
  <c r="E6" i="7" s="1"/>
  <c r="E5" i="7" s="1"/>
  <c r="E4" i="7" s="1"/>
  <c r="E3" i="7" s="1"/>
  <c r="F7" i="7"/>
  <c r="F6" i="7" s="1"/>
  <c r="F5" i="7" s="1"/>
  <c r="F4" i="7" s="1"/>
  <c r="F3" i="7" s="1"/>
</calcChain>
</file>

<file path=xl/sharedStrings.xml><?xml version="1.0" encoding="utf-8"?>
<sst xmlns="http://schemas.openxmlformats.org/spreadsheetml/2006/main" count="302" uniqueCount="132">
  <si>
    <t>PRIHODI UKUPNO</t>
  </si>
  <si>
    <t>RASHODI UKUPNO</t>
  </si>
  <si>
    <t>RAZLIKA - VIŠAK / MANJAK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</si>
  <si>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</si>
  <si>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</si>
  <si>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</si>
  <si>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</si>
  <si>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</si>
  <si>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Opći prihodi i primici</t>
  </si>
  <si>
    <t>Primici od financijske imovine i zaduživanja</t>
  </si>
  <si>
    <t>Izdaci za financijsku imovinu i otplate zajmova</t>
  </si>
  <si>
    <t>I. OPĆI DIO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</si>
  <si>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</si>
  <si>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</si>
  <si>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</si>
  <si>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</si>
  <si>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</si>
  <si>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</si>
  <si>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C) PRENESENI VIŠAK ILI PRENESENI MANJAK I VIŠEGODIŠNJI PLAN URAVNOTEŽENJA</t>
  </si>
  <si>
    <t>Naziv</t>
  </si>
  <si>
    <t>Oznaka</t>
  </si>
  <si>
    <t>A. RAČUN PRIHODA I RASHODA</t>
  </si>
  <si>
    <t>6 Prihodi poslovanja</t>
  </si>
  <si>
    <t>63 Pomoći iz inozemstva i od subjekata unutar općeg proračuna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</si>
  <si>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</si>
  <si>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</si>
  <si>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</si>
  <si>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</si>
  <si>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</si>
  <si>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</si>
  <si>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</si>
  <si>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</si>
  <si>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32 Materijalni rashodi</t>
  </si>
  <si>
    <t>34 Financijski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</si>
  <si>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</si>
  <si>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</si>
  <si>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</si>
  <si>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</si>
  <si>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</t>
  </si>
  <si>
    <t>SVEUKUPNO RASHODI I IZDACI</t>
  </si>
  <si>
    <t>funk. klas: 07 ZDRAVSTVO</t>
  </si>
  <si>
    <t>071 Medicinski proizvodi, pribor i oprema</t>
  </si>
  <si>
    <t>Funkc. klas: 0712 Ostali medicinski proizvodi</t>
  </si>
  <si>
    <t>Funkc. klas: 0740 SluŽbe javnog zdravstva</t>
  </si>
  <si>
    <t>076 Poslovi i usluge zdravstva koji nisu drugdje svrstani</t>
  </si>
  <si>
    <t>Funkc. klas: 0760 Poslovi i usluge zdravstva koji nisu drugdje svrstani</t>
  </si>
  <si>
    <t>129 Zakonski standardi u zdravstvu</t>
  </si>
  <si>
    <t>K100005 Uređenje i dogradnja prostora i nabavka opreme i održavanje</t>
  </si>
  <si>
    <t>izvor: 05 Pomoći</t>
  </si>
  <si>
    <t>322 Rashodi za materijal i energiju</t>
  </si>
  <si>
    <t>323 Rashodi za usluge</t>
  </si>
  <si>
    <t>421 Građevinski objekti</t>
  </si>
  <si>
    <t>422 Postrojenja i oprema</t>
  </si>
  <si>
    <t>423 Prijevozna sredstva</t>
  </si>
  <si>
    <t>131 Ulaganje u zdravstvo iznad standarda</t>
  </si>
  <si>
    <t>A100050 Sufinanciranje ulaganja u zdravstvene ustanove</t>
  </si>
  <si>
    <t>izvor: 03 Vlastiti prihodi</t>
  </si>
  <si>
    <t>311 Plaće (Bruto)</t>
  </si>
  <si>
    <t>313 Doprinosi na plaće</t>
  </si>
  <si>
    <t>329 Ostali nespomenuti rashodi poslovanja</t>
  </si>
  <si>
    <t>149 Financiranje redovne djelatnosti iz HZZO-a</t>
  </si>
  <si>
    <t>A100140 Financiranje redovne djelatnosti iz HZZO-a</t>
  </si>
  <si>
    <t>izvor: 433 PRIHODI ZA POSEBNE NAMJENE - HZZO</t>
  </si>
  <si>
    <t>312 Ostali rashodi za zaposlene</t>
  </si>
  <si>
    <t>321 Naknade troškova zaposlenima</t>
  </si>
  <si>
    <t>343 Ostali financijski rashodi</t>
  </si>
  <si>
    <t>412 Nematerijalna imovina</t>
  </si>
  <si>
    <t>451 Dodatna ulaganja na građevinskim objektima</t>
  </si>
  <si>
    <t>452 Dodatna ulaganja na postrojenjima i opremi</t>
  </si>
  <si>
    <t>454 Dodatna ulaganja za ostalu nefinancijsku imovinu</t>
  </si>
  <si>
    <t>151 Prihodi od nefinancijske imovine i nadoknade štete s osnova osiguranja</t>
  </si>
  <si>
    <t>A100142 Prihodi od nefinancijske imovine i nadoknade štete s osnova osiguranja</t>
  </si>
  <si>
    <t>izvor: 711 Prihodi od nefinancijske imovine i nadoknade štete s osnova osiguranja</t>
  </si>
  <si>
    <t>152 Donacije</t>
  </si>
  <si>
    <t>A100143 Donacije</t>
  </si>
  <si>
    <t>izvor: 611 Donacije</t>
  </si>
  <si>
    <t>izvor: 503 POMOĆI IZ NENADLEŽNIH PRORAČUNA - KORISNICI</t>
  </si>
  <si>
    <t>161 Stručno osposobljavanje bez zasnivanja radnog odnosa - korisnici</t>
  </si>
  <si>
    <t>A100164B Stručno osposobljavanje bez zasnivanja radnog odnosa - korisnici</t>
  </si>
  <si>
    <t>izvor: 434 PRIHOD ZA POSEBNE NAMJENE - korisnici</t>
  </si>
  <si>
    <t>168 Prijenos sredstava iz nenadležnih proračuna</t>
  </si>
  <si>
    <t>A100162B Prijenos sredstava iz nenadležnih proračuna</t>
  </si>
  <si>
    <t>SVEUKUPNO</t>
  </si>
  <si>
    <t>423 prijevozna sredstva</t>
  </si>
  <si>
    <t xml:space="preserve">   31 Rashodi za zaposlene</t>
  </si>
  <si>
    <t>311 Bruto plaće</t>
  </si>
  <si>
    <t>072 Služba za vanjske pacijente</t>
  </si>
  <si>
    <t>Funkc. Klas.: 0722 Specijalističke medicinske usluge</t>
  </si>
  <si>
    <t>45 rashodi zan dodatna ulaganja na nefinancijskoj imovini</t>
  </si>
  <si>
    <t xml:space="preserve">   321 Naknade troškova zaposlenima</t>
  </si>
  <si>
    <t>45 rashodi za dodatna ulaganja na nefinancijskoj imovini</t>
  </si>
  <si>
    <t>451 dodatna ulaganja na građevinskim objektima</t>
  </si>
  <si>
    <t>Projekcija 
za 2027.</t>
  </si>
  <si>
    <t>Plan 2025.</t>
  </si>
  <si>
    <t>Projekcija 2027.</t>
  </si>
  <si>
    <t>UKUPAN DONOS VIŠKA / MANJKA IZ PRETHODNE(IH) GODINE</t>
  </si>
  <si>
    <t>634 Pomoći od izvanproračunskih korisnika</t>
  </si>
  <si>
    <t>636 Pomoći proračunskim korisnicima iz proračuna koji im nije nadležan</t>
  </si>
  <si>
    <t>661 Prihodi od prodaje proizvoda i robe te pruženih usluga</t>
  </si>
  <si>
    <t>663 Donacije od pravnih i fizičkih osoba izvan općeg proračuna</t>
  </si>
  <si>
    <t>673 Prihodi od HZZO-a na temelju ugovornih obveza</t>
  </si>
  <si>
    <t>671 Prihodi iz nadležnog proračuna za financiranje redovne djelatnosti proračunskih korisnika</t>
  </si>
  <si>
    <t>683 Ostali prihodi</t>
  </si>
  <si>
    <t>723 Prihodi od prodaje prijevoznih sredstava</t>
  </si>
  <si>
    <t>311 Plaće</t>
  </si>
  <si>
    <t>izvor: 01 Opći prihodi i primici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</si>
  <si>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</si>
  <si>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</si>
  <si>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</si>
  <si>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</si>
  <si>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</si>
  <si>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</si>
  <si>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</si>
  <si>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izvor: 01 opći prihodi i primici</t>
  </si>
  <si>
    <t>9 Vlastiti izvori</t>
  </si>
  <si>
    <t>92 Rezultat poslovanja</t>
  </si>
  <si>
    <t>922 Višak prihoda</t>
  </si>
  <si>
    <t>FINANCIJSKI PLAN USTANOVE ZA ZDRAVSTVENU NJEGU U KUĆI KARLOVAC
ZA 2026. I PROJEKCIJA ZA 2027. I 2028. GODINU</t>
  </si>
  <si>
    <t>Projekcija 
za 2028.</t>
  </si>
  <si>
    <t>Plan za 2026.</t>
  </si>
  <si>
    <t>Tekući plan 2025.</t>
  </si>
  <si>
    <t>Izvršenje 2024.</t>
  </si>
  <si>
    <t xml:space="preserve">Izvršenje 2024. </t>
  </si>
  <si>
    <t>Plan 2026.</t>
  </si>
  <si>
    <t>Projekcija 2028.</t>
  </si>
  <si>
    <t xml:space="preserve">Ostvarenje 2024. </t>
  </si>
  <si>
    <t>Tekući plan 2025</t>
  </si>
  <si>
    <t>Projekcija 2027</t>
  </si>
  <si>
    <t>Ostvarenje 2024.</t>
  </si>
  <si>
    <t>GLAVA: 12-72 USTANOVA ZA ZDRAVSTVENU NJEGU U KUĆI KARLOVAC</t>
  </si>
  <si>
    <r>
      <t>RAZDJEL:</t>
    </r>
    <r>
      <rPr>
        <b/>
        <sz val="10"/>
        <color rgb="FFFF0000"/>
        <rFont val="Arial"/>
        <family val="2"/>
        <charset val="238"/>
      </rPr>
      <t xml:space="preserve"> 9</t>
    </r>
    <r>
      <rPr>
        <b/>
        <sz val="10"/>
        <color theme="0"/>
        <rFont val="Arial"/>
        <family val="2"/>
        <charset val="238"/>
      </rPr>
      <t xml:space="preserve"> UPRAVNI ODJEL ZA DRUŠTVENE DJELATNOSTI</t>
    </r>
  </si>
  <si>
    <t>RAZDJEL: 9 UPRAVNI ODJEL ZA DRUŠTVENE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</si>
</sst>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Verdana"/>
      <family val="2"/>
      <charset val="238"/>
    </font>
    <font>
      <sz val="10"/>
      <color rgb="FF00008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9"/>
      <color rgb="FFFF0000"/>
      <name val="Verdana"/>
      <family val="2"/>
      <charset val="238"/>
    </font>
    <font>
      <sz val="9"/>
      <name val="Verdana"/>
      <family val="2"/>
      <charset val="238"/>
    </font>
    <font>
      <b/>
      <sz val="10"/>
      <color indexed="8"/>
      <name val="Arial"/>
      <family val="2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1" fillId="0" borderId="0"/>
    <xf numFmtId="43" fontId="3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17" fillId="6" borderId="7" xfId="0" applyFont="1" applyFill="1" applyBorder="1" applyAlignment="1">
      <alignment horizontal="left" wrapText="1" indent="1"/>
    </xf>
    <xf numFmtId="0" fontId="19" fillId="7" borderId="7" xfId="0" applyFont="1" applyFill="1" applyBorder="1" applyAlignment="1">
      <alignment horizontal="left" wrapText="1" indent="1"/>
    </xf>
    <xf numFmtId="4" fontId="19" fillId="7" borderId="7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8" fillId="5" borderId="0" xfId="0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0" fontId="18" fillId="7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17" fillId="7" borderId="7" xfId="0" applyFont="1" applyFill="1" applyBorder="1" applyAlignment="1">
      <alignment horizontal="left" wrapText="1" indent="1"/>
    </xf>
    <xf numFmtId="0" fontId="19" fillId="7" borderId="7" xfId="0" applyFont="1" applyFill="1" applyBorder="1" applyAlignment="1">
      <alignment horizontal="left" wrapText="1" indent="2"/>
    </xf>
    <xf numFmtId="0" fontId="19" fillId="7" borderId="7" xfId="0" applyFont="1" applyFill="1" applyBorder="1" applyAlignment="1">
      <alignment horizontal="left" wrapText="1" indent="3"/>
    </xf>
    <xf numFmtId="0" fontId="21" fillId="9" borderId="7" xfId="0" applyFont="1" applyFill="1" applyBorder="1" applyAlignment="1">
      <alignment horizontal="left" wrapText="1" indent="1"/>
    </xf>
    <xf numFmtId="0" fontId="18" fillId="9" borderId="0" xfId="0" applyFont="1" applyFill="1" applyAlignment="1">
      <alignment horizontal="left" indent="1"/>
    </xf>
    <xf numFmtId="4" fontId="19" fillId="7" borderId="7" xfId="0" applyNumberFormat="1" applyFont="1" applyFill="1" applyBorder="1" applyAlignment="1">
      <alignment wrapText="1"/>
    </xf>
    <xf numFmtId="0" fontId="19" fillId="2" borderId="7" xfId="0" applyFont="1" applyFill="1" applyBorder="1" applyAlignment="1">
      <alignment horizontal="left" wrapText="1" indent="1"/>
    </xf>
    <xf numFmtId="4" fontId="21" fillId="9" borderId="7" xfId="0" applyNumberFormat="1" applyFont="1" applyFill="1" applyBorder="1" applyAlignment="1">
      <alignment wrapText="1"/>
    </xf>
    <xf numFmtId="0" fontId="22" fillId="11" borderId="7" xfId="0" applyFont="1" applyFill="1" applyBorder="1" applyAlignment="1">
      <alignment horizontal="left" wrapText="1" indent="1"/>
    </xf>
    <xf numFmtId="0" fontId="17" fillId="12" borderId="7" xfId="0" applyFont="1" applyFill="1" applyBorder="1" applyAlignment="1">
      <alignment horizontal="left" wrapText="1" indent="1"/>
    </xf>
    <xf numFmtId="0" fontId="18" fillId="12" borderId="0" xfId="0" applyFont="1" applyFill="1" applyAlignment="1">
      <alignment horizontal="left" indent="1"/>
    </xf>
    <xf numFmtId="0" fontId="17" fillId="13" borderId="7" xfId="0" applyFont="1" applyFill="1" applyBorder="1" applyAlignment="1">
      <alignment horizontal="left" wrapText="1" indent="1"/>
    </xf>
    <xf numFmtId="0" fontId="19" fillId="0" borderId="7" xfId="0" applyFont="1" applyBorder="1" applyAlignment="1">
      <alignment horizontal="left" wrapText="1" indent="1"/>
    </xf>
    <xf numFmtId="0" fontId="26" fillId="0" borderId="0" xfId="0" applyFont="1" applyAlignment="1">
      <alignment horizontal="left" indent="1"/>
    </xf>
    <xf numFmtId="4" fontId="19" fillId="0" borderId="7" xfId="0" applyNumberFormat="1" applyFont="1" applyBorder="1" applyAlignment="1">
      <alignment wrapText="1"/>
    </xf>
    <xf numFmtId="4" fontId="20" fillId="0" borderId="0" xfId="0" applyNumberFormat="1" applyFont="1"/>
    <xf numFmtId="4" fontId="17" fillId="6" borderId="7" xfId="0" applyNumberFormat="1" applyFont="1" applyFill="1" applyBorder="1" applyAlignment="1">
      <alignment wrapText="1"/>
    </xf>
    <xf numFmtId="0" fontId="27" fillId="6" borderId="0" xfId="0" applyFont="1" applyFill="1" applyAlignment="1">
      <alignment horizontal="left" indent="1"/>
    </xf>
    <xf numFmtId="4" fontId="17" fillId="12" borderId="7" xfId="0" applyNumberFormat="1" applyFont="1" applyFill="1" applyBorder="1" applyAlignment="1">
      <alignment wrapText="1"/>
    </xf>
    <xf numFmtId="4" fontId="22" fillId="11" borderId="7" xfId="0" applyNumberFormat="1" applyFont="1" applyFill="1" applyBorder="1" applyAlignment="1">
      <alignment wrapText="1"/>
    </xf>
    <xf numFmtId="4" fontId="17" fillId="13" borderId="7" xfId="0" applyNumberFormat="1" applyFont="1" applyFill="1" applyBorder="1" applyAlignment="1">
      <alignment wrapText="1"/>
    </xf>
    <xf numFmtId="4" fontId="19" fillId="2" borderId="7" xfId="0" applyNumberFormat="1" applyFont="1" applyFill="1" applyBorder="1" applyAlignment="1">
      <alignment wrapText="1"/>
    </xf>
    <xf numFmtId="4" fontId="22" fillId="10" borderId="7" xfId="0" applyNumberFormat="1" applyFont="1" applyFill="1" applyBorder="1" applyAlignment="1">
      <alignment wrapText="1"/>
    </xf>
    <xf numFmtId="4" fontId="9" fillId="7" borderId="7" xfId="0" applyNumberFormat="1" applyFont="1" applyFill="1" applyBorder="1" applyAlignment="1">
      <alignment wrapText="1"/>
    </xf>
    <xf numFmtId="4" fontId="9" fillId="2" borderId="7" xfId="0" applyNumberFormat="1" applyFont="1" applyFill="1" applyBorder="1" applyAlignment="1">
      <alignment wrapText="1"/>
    </xf>
    <xf numFmtId="4" fontId="23" fillId="0" borderId="0" xfId="0" applyNumberFormat="1" applyFont="1"/>
    <xf numFmtId="4" fontId="11" fillId="2" borderId="7" xfId="0" applyNumberFormat="1" applyFont="1" applyFill="1" applyBorder="1" applyAlignment="1">
      <alignment horizontal="right" wrapText="1" indent="1"/>
    </xf>
    <xf numFmtId="0" fontId="25" fillId="0" borderId="0" xfId="0" applyFont="1" applyAlignment="1">
      <alignment horizontal="left" indent="1"/>
    </xf>
    <xf numFmtId="0" fontId="25" fillId="7" borderId="0" xfId="0" applyFont="1" applyFill="1" applyAlignment="1">
      <alignment horizontal="left" indent="1"/>
    </xf>
    <xf numFmtId="0" fontId="22" fillId="10" borderId="7" xfId="0" applyFont="1" applyFill="1" applyBorder="1" applyAlignment="1">
      <alignment horizontal="left" wrapText="1" indent="1"/>
    </xf>
    <xf numFmtId="0" fontId="25" fillId="2" borderId="0" xfId="0" applyFont="1" applyFill="1" applyAlignment="1">
      <alignment horizontal="left" indent="1"/>
    </xf>
    <xf numFmtId="4" fontId="26" fillId="0" borderId="0" xfId="0" applyNumberFormat="1" applyFont="1"/>
    <xf numFmtId="4" fontId="23" fillId="0" borderId="0" xfId="0" applyNumberFormat="1" applyFont="1" applyAlignment="1">
      <alignment horizontal="left" indent="1"/>
    </xf>
    <xf numFmtId="0" fontId="15" fillId="13" borderId="0" xfId="0" applyFont="1" applyFill="1" applyAlignment="1">
      <alignment horizontal="left" indent="1"/>
    </xf>
    <xf numFmtId="0" fontId="15" fillId="12" borderId="0" xfId="0" applyFont="1" applyFill="1" applyAlignment="1">
      <alignment horizontal="left" indent="1"/>
    </xf>
    <xf numFmtId="0" fontId="28" fillId="11" borderId="0" xfId="0" applyFont="1" applyFill="1" applyAlignment="1">
      <alignment horizontal="left" indent="1"/>
    </xf>
    <xf numFmtId="0" fontId="28" fillId="10" borderId="0" xfId="0" applyFont="1" applyFill="1" applyAlignment="1">
      <alignment horizontal="left" indent="1"/>
    </xf>
    <xf numFmtId="0" fontId="17" fillId="15" borderId="7" xfId="0" applyFont="1" applyFill="1" applyBorder="1" applyAlignment="1">
      <alignment horizontal="left" wrapText="1" indent="1"/>
    </xf>
    <xf numFmtId="4" fontId="17" fillId="15" borderId="7" xfId="0" applyNumberFormat="1" applyFont="1" applyFill="1" applyBorder="1" applyAlignment="1">
      <alignment wrapText="1"/>
    </xf>
    <xf numFmtId="0" fontId="18" fillId="15" borderId="0" xfId="0" applyFont="1" applyFill="1" applyAlignment="1">
      <alignment horizontal="left" indent="1"/>
    </xf>
    <xf numFmtId="0" fontId="27" fillId="15" borderId="0" xfId="0" applyFont="1" applyFill="1" applyAlignment="1">
      <alignment horizontal="left" indent="1"/>
    </xf>
    <xf numFmtId="0" fontId="16" fillId="16" borderId="7" xfId="0" applyFont="1" applyFill="1" applyBorder="1" applyAlignment="1">
      <alignment horizontal="left" wrapText="1" indent="1"/>
    </xf>
    <xf numFmtId="4" fontId="16" fillId="16" borderId="7" xfId="0" applyNumberFormat="1" applyFont="1" applyFill="1" applyBorder="1" applyAlignment="1">
      <alignment wrapText="1"/>
    </xf>
    <xf numFmtId="0" fontId="18" fillId="16" borderId="0" xfId="0" applyFont="1" applyFill="1" applyAlignment="1">
      <alignment horizontal="left" indent="1"/>
    </xf>
    <xf numFmtId="4" fontId="24" fillId="16" borderId="7" xfId="0" applyNumberFormat="1" applyFont="1" applyFill="1" applyBorder="1" applyAlignment="1">
      <alignment wrapText="1"/>
    </xf>
    <xf numFmtId="0" fontId="29" fillId="17" borderId="7" xfId="0" applyFont="1" applyFill="1" applyBorder="1" applyAlignment="1">
      <alignment horizontal="left" wrapText="1" indent="1"/>
    </xf>
    <xf numFmtId="4" fontId="30" fillId="17" borderId="7" xfId="0" applyNumberFormat="1" applyFont="1" applyFill="1" applyBorder="1" applyAlignment="1">
      <alignment wrapText="1"/>
    </xf>
    <xf numFmtId="0" fontId="26" fillId="17" borderId="0" xfId="0" applyFont="1" applyFill="1" applyAlignment="1">
      <alignment horizontal="left" indent="1"/>
    </xf>
    <xf numFmtId="0" fontId="16" fillId="17" borderId="7" xfId="0" applyFont="1" applyFill="1" applyBorder="1" applyAlignment="1">
      <alignment horizontal="left" wrapText="1" indent="1"/>
    </xf>
    <xf numFmtId="4" fontId="16" fillId="17" borderId="7" xfId="0" applyNumberFormat="1" applyFont="1" applyFill="1" applyBorder="1" applyAlignment="1">
      <alignment wrapText="1"/>
    </xf>
    <xf numFmtId="0" fontId="18" fillId="17" borderId="0" xfId="0" applyFont="1" applyFill="1" applyAlignment="1">
      <alignment horizontal="left" indent="1"/>
    </xf>
    <xf numFmtId="0" fontId="30" fillId="0" borderId="7" xfId="0" applyFont="1" applyBorder="1" applyAlignment="1">
      <alignment horizontal="left" wrapText="1" indent="1"/>
    </xf>
    <xf numFmtId="4" fontId="30" fillId="0" borderId="7" xfId="0" applyNumberFormat="1" applyFont="1" applyBorder="1" applyAlignment="1">
      <alignment wrapText="1"/>
    </xf>
    <xf numFmtId="0" fontId="18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1"/>
    </xf>
    <xf numFmtId="0" fontId="17" fillId="18" borderId="7" xfId="0" applyFont="1" applyFill="1" applyBorder="1" applyAlignment="1">
      <alignment horizontal="left" wrapText="1" indent="1"/>
    </xf>
    <xf numFmtId="4" fontId="17" fillId="18" borderId="7" xfId="0" applyNumberFormat="1" applyFont="1" applyFill="1" applyBorder="1" applyAlignment="1">
      <alignment wrapText="1"/>
    </xf>
    <xf numFmtId="0" fontId="15" fillId="18" borderId="0" xfId="0" applyFont="1" applyFill="1" applyAlignment="1">
      <alignment horizontal="left" indent="1"/>
    </xf>
    <xf numFmtId="0" fontId="17" fillId="0" borderId="6" xfId="0" applyFont="1" applyBorder="1" applyAlignment="1">
      <alignment horizontal="center" vertical="center" wrapText="1" indent="1"/>
    </xf>
    <xf numFmtId="4" fontId="17" fillId="0" borderId="6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vertical="center" wrapText="1"/>
    </xf>
    <xf numFmtId="4" fontId="32" fillId="0" borderId="7" xfId="0" applyNumberFormat="1" applyFont="1" applyBorder="1" applyAlignment="1">
      <alignment wrapText="1"/>
    </xf>
    <xf numFmtId="4" fontId="33" fillId="0" borderId="7" xfId="0" applyNumberFormat="1" applyFont="1" applyBorder="1" applyAlignment="1">
      <alignment wrapText="1"/>
    </xf>
    <xf numFmtId="0" fontId="17" fillId="0" borderId="6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wrapText="1" indent="1"/>
    </xf>
    <xf numFmtId="4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 indent="1"/>
    </xf>
    <xf numFmtId="4" fontId="9" fillId="7" borderId="7" xfId="0" applyNumberFormat="1" applyFont="1" applyFill="1" applyBorder="1" applyAlignment="1">
      <alignment horizontal="right" wrapText="1" indent="1"/>
    </xf>
    <xf numFmtId="4" fontId="9" fillId="2" borderId="7" xfId="0" applyNumberFormat="1" applyFont="1" applyFill="1" applyBorder="1" applyAlignment="1">
      <alignment horizontal="right" wrapText="1" indent="1"/>
    </xf>
    <xf numFmtId="4" fontId="34" fillId="9" borderId="7" xfId="0" applyNumberFormat="1" applyFont="1" applyFill="1" applyBorder="1" applyAlignment="1">
      <alignment wrapText="1"/>
    </xf>
    <xf numFmtId="4" fontId="32" fillId="2" borderId="7" xfId="0" applyNumberFormat="1" applyFont="1" applyFill="1" applyBorder="1" applyAlignment="1">
      <alignment wrapText="1"/>
    </xf>
    <xf numFmtId="0" fontId="32" fillId="2" borderId="0" xfId="0" applyFont="1" applyFill="1" applyAlignment="1">
      <alignment horizontal="right" indent="1"/>
    </xf>
    <xf numFmtId="0" fontId="27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25" fillId="8" borderId="0" xfId="0" applyFont="1" applyFill="1" applyAlignment="1">
      <alignment horizontal="left" indent="1"/>
    </xf>
    <xf numFmtId="0" fontId="23" fillId="0" borderId="0" xfId="0" applyFont="1" applyAlignment="1">
      <alignment horizontal="left" indent="1"/>
    </xf>
    <xf numFmtId="0" fontId="23" fillId="14" borderId="0" xfId="0" applyFont="1" applyFill="1" applyAlignment="1">
      <alignment horizontal="left" indent="1"/>
    </xf>
    <xf numFmtId="4" fontId="21" fillId="11" borderId="7" xfId="0" applyNumberFormat="1" applyFont="1" applyFill="1" applyBorder="1" applyAlignment="1">
      <alignment horizontal="right" wrapText="1" indent="1"/>
    </xf>
    <xf numFmtId="0" fontId="11" fillId="18" borderId="7" xfId="0" applyFont="1" applyFill="1" applyBorder="1" applyAlignment="1">
      <alignment horizontal="left" wrapText="1" indent="1"/>
    </xf>
    <xf numFmtId="4" fontId="9" fillId="18" borderId="7" xfId="0" applyNumberFormat="1" applyFont="1" applyFill="1" applyBorder="1" applyAlignment="1">
      <alignment horizontal="right" wrapText="1" indent="1"/>
    </xf>
    <xf numFmtId="0" fontId="16" fillId="18" borderId="7" xfId="0" applyFont="1" applyFill="1" applyBorder="1" applyAlignment="1">
      <alignment horizontal="left" wrapText="1" indent="1"/>
    </xf>
    <xf numFmtId="4" fontId="16" fillId="18" borderId="7" xfId="0" applyNumberFormat="1" applyFont="1" applyFill="1" applyBorder="1" applyAlignment="1">
      <alignment wrapText="1"/>
    </xf>
    <xf numFmtId="2" fontId="32" fillId="2" borderId="0" xfId="0" applyNumberFormat="1" applyFont="1" applyFill="1"/>
    <xf numFmtId="4" fontId="35" fillId="18" borderId="7" xfId="0" applyNumberFormat="1" applyFont="1" applyFill="1" applyBorder="1" applyAlignment="1">
      <alignment wrapText="1"/>
    </xf>
    <xf numFmtId="0" fontId="36" fillId="0" borderId="0" xfId="0" applyFont="1" applyAlignment="1">
      <alignment horizontal="left" indent="1"/>
    </xf>
    <xf numFmtId="0" fontId="36" fillId="2" borderId="0" xfId="0" applyFont="1" applyFill="1" applyAlignment="1">
      <alignment horizontal="left" indent="1"/>
    </xf>
    <xf numFmtId="0" fontId="9" fillId="2" borderId="7" xfId="0" applyFont="1" applyFill="1" applyBorder="1" applyAlignment="1">
      <alignment horizontal="left" wrapText="1" indent="1"/>
    </xf>
    <xf numFmtId="4" fontId="11" fillId="2" borderId="7" xfId="0" applyNumberFormat="1" applyFont="1" applyFill="1" applyBorder="1" applyAlignment="1">
      <alignment wrapText="1"/>
    </xf>
    <xf numFmtId="4" fontId="11" fillId="13" borderId="7" xfId="0" applyNumberFormat="1" applyFont="1" applyFill="1" applyBorder="1" applyAlignment="1">
      <alignment horizontal="right" wrapText="1" indent="1"/>
    </xf>
    <xf numFmtId="4" fontId="11" fillId="13" borderId="7" xfId="0" applyNumberFormat="1" applyFont="1" applyFill="1" applyBorder="1" applyAlignment="1">
      <alignment wrapText="1"/>
    </xf>
    <xf numFmtId="0" fontId="17" fillId="13" borderId="7" xfId="0" applyFont="1" applyFill="1" applyBorder="1" applyAlignment="1">
      <alignment horizontal="left" wrapText="1" indent="3"/>
    </xf>
    <xf numFmtId="0" fontId="15" fillId="7" borderId="0" xfId="0" applyFont="1" applyFill="1" applyAlignment="1">
      <alignment horizontal="left" indent="1"/>
    </xf>
    <xf numFmtId="0" fontId="11" fillId="12" borderId="7" xfId="0" applyFont="1" applyFill="1" applyBorder="1" applyAlignment="1">
      <alignment horizontal="left" wrapText="1" indent="1"/>
    </xf>
    <xf numFmtId="4" fontId="11" fillId="12" borderId="7" xfId="0" applyNumberFormat="1" applyFont="1" applyFill="1" applyBorder="1" applyAlignment="1">
      <alignment wrapText="1"/>
    </xf>
    <xf numFmtId="0" fontId="37" fillId="0" borderId="0" xfId="0" applyFont="1" applyAlignment="1">
      <alignment horizontal="left" indent="1"/>
    </xf>
    <xf numFmtId="0" fontId="37" fillId="5" borderId="0" xfId="0" applyFont="1" applyFill="1" applyAlignment="1">
      <alignment horizontal="left" indent="1"/>
    </xf>
    <xf numFmtId="4" fontId="9" fillId="0" borderId="7" xfId="0" applyNumberFormat="1" applyFont="1" applyBorder="1" applyAlignment="1">
      <alignment wrapText="1"/>
    </xf>
    <xf numFmtId="4" fontId="24" fillId="0" borderId="7" xfId="0" applyNumberFormat="1" applyFont="1" applyBorder="1" applyAlignment="1">
      <alignment wrapText="1"/>
    </xf>
    <xf numFmtId="0" fontId="17" fillId="11" borderId="7" xfId="0" applyFont="1" applyFill="1" applyBorder="1" applyAlignment="1">
      <alignment horizontal="left" wrapText="1" indent="1"/>
    </xf>
    <xf numFmtId="4" fontId="17" fillId="11" borderId="7" xfId="0" applyNumberFormat="1" applyFont="1" applyFill="1" applyBorder="1" applyAlignment="1">
      <alignment wrapText="1"/>
    </xf>
    <xf numFmtId="0" fontId="17" fillId="19" borderId="7" xfId="0" applyFont="1" applyFill="1" applyBorder="1" applyAlignment="1">
      <alignment horizontal="left" wrapText="1" indent="1"/>
    </xf>
    <xf numFmtId="4" fontId="17" fillId="19" borderId="7" xfId="0" applyNumberFormat="1" applyFont="1" applyFill="1" applyBorder="1" applyAlignment="1">
      <alignment wrapText="1"/>
    </xf>
    <xf numFmtId="2" fontId="6" fillId="0" borderId="3" xfId="0" applyNumberFormat="1" applyFont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8" fillId="3" borderId="3" xfId="1" applyNumberFormat="1" applyFont="1" applyFill="1" applyBorder="1" applyAlignment="1">
      <alignment horizontal="right"/>
    </xf>
    <xf numFmtId="4" fontId="38" fillId="0" borderId="3" xfId="1" applyNumberFormat="1" applyFont="1" applyBorder="1" applyAlignment="1">
      <alignment horizontal="right"/>
    </xf>
    <xf numFmtId="0" fontId="33" fillId="2" borderId="9" xfId="0" applyFont="1" applyFill="1" applyBorder="1" applyAlignment="1">
      <alignment horizontal="left" indent="1"/>
    </xf>
    <xf numFmtId="4" fontId="19" fillId="2" borderId="9" xfId="0" applyNumberFormat="1" applyFont="1" applyFill="1" applyBorder="1" applyAlignment="1">
      <alignment wrapText="1"/>
    </xf>
    <xf numFmtId="4" fontId="33" fillId="2" borderId="9" xfId="0" applyNumberFormat="1" applyFont="1" applyFill="1" applyBorder="1"/>
    <xf numFmtId="4" fontId="38" fillId="20" borderId="3" xfId="1" applyNumberFormat="1" applyFont="1" applyFill="1" applyBorder="1" applyAlignment="1">
      <alignment horizontal="right"/>
    </xf>
    <xf numFmtId="4" fontId="40" fillId="16" borderId="7" xfId="0" applyNumberFormat="1" applyFont="1" applyFill="1" applyBorder="1" applyAlignment="1">
      <alignment wrapText="1"/>
    </xf>
    <xf numFmtId="4" fontId="39" fillId="16" borderId="7" xfId="0" applyNumberFormat="1" applyFont="1" applyFill="1" applyBorder="1" applyAlignment="1">
      <alignment wrapText="1"/>
    </xf>
    <xf numFmtId="4" fontId="41" fillId="0" borderId="7" xfId="0" applyNumberFormat="1" applyFont="1" applyBorder="1" applyAlignment="1">
      <alignment wrapText="1"/>
    </xf>
    <xf numFmtId="4" fontId="11" fillId="15" borderId="7" xfId="0" applyNumberFormat="1" applyFont="1" applyFill="1" applyBorder="1" applyAlignment="1">
      <alignment wrapText="1"/>
    </xf>
    <xf numFmtId="4" fontId="11" fillId="6" borderId="7" xfId="0" applyNumberFormat="1" applyFont="1" applyFill="1" applyBorder="1" applyAlignment="1">
      <alignment wrapText="1"/>
    </xf>
    <xf numFmtId="4" fontId="42" fillId="11" borderId="7" xfId="0" applyNumberFormat="1" applyFont="1" applyFill="1" applyBorder="1" applyAlignment="1">
      <alignment wrapText="1"/>
    </xf>
    <xf numFmtId="4" fontId="42" fillId="19" borderId="7" xfId="0" applyNumberFormat="1" applyFont="1" applyFill="1" applyBorder="1" applyAlignment="1">
      <alignment wrapText="1"/>
    </xf>
    <xf numFmtId="4" fontId="9" fillId="17" borderId="7" xfId="0" applyNumberFormat="1" applyFont="1" applyFill="1" applyBorder="1" applyAlignment="1">
      <alignment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 wrapText="1"/>
    </xf>
    <xf numFmtId="43" fontId="6" fillId="0" borderId="3" xfId="2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4" fontId="32" fillId="2" borderId="8" xfId="0" applyNumberFormat="1" applyFont="1" applyFill="1" applyBorder="1" applyAlignment="1">
      <alignment horizontal="center" wrapText="1"/>
    </xf>
    <xf numFmtId="4" fontId="32" fillId="2" borderId="7" xfId="0" applyNumberFormat="1" applyFont="1" applyFill="1" applyBorder="1" applyAlignment="1">
      <alignment horizontal="center" wrapText="1"/>
    </xf>
  </cellXfs>
  <cellStyles count="3">
    <cellStyle name="Normalno" xfId="0" builtinId="0"/>
    <cellStyle name="Normalno 3" xfId="1" xr:uid="{F1641F21-F75F-4B36-AC95-EE8C4B3C0F5B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7" workbookViewId="0">
      <selection activeCell="H30" sqref="H30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75" t="s">
        <v>117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175" t="s">
        <v>11</v>
      </c>
      <c r="B3" s="175"/>
      <c r="C3" s="175"/>
      <c r="D3" s="175"/>
      <c r="E3" s="175"/>
      <c r="F3" s="175"/>
      <c r="G3" s="175"/>
      <c r="H3" s="175"/>
      <c r="I3" s="192"/>
      <c r="J3" s="192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175" t="s">
        <v>16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7"/>
    </row>
    <row r="7" spans="1:10" ht="26.4" x14ac:dyDescent="0.3">
      <c r="A7" s="27"/>
      <c r="B7" s="28"/>
      <c r="C7" s="28"/>
      <c r="D7" s="29"/>
      <c r="E7" s="30"/>
      <c r="F7" s="4" t="s">
        <v>121</v>
      </c>
      <c r="G7" s="4" t="s">
        <v>120</v>
      </c>
      <c r="H7" s="172" t="s">
        <v>119</v>
      </c>
      <c r="I7" s="172" t="s">
        <v>92</v>
      </c>
      <c r="J7" s="172" t="s">
        <v>118</v>
      </c>
    </row>
    <row r="8" spans="1:10" x14ac:dyDescent="0.3">
      <c r="A8" s="193" t="s">
        <v>0</v>
      </c>
      <c r="B8" s="189"/>
      <c r="C8" s="189"/>
      <c r="D8" s="189"/>
      <c r="E8" s="194"/>
      <c r="F8" s="156">
        <f>F9+F10</f>
        <v>1618778.02</v>
      </c>
      <c r="G8" s="40">
        <f>G9+G10</f>
        <v>1654705</v>
      </c>
      <c r="H8" s="170">
        <f>H9+H10</f>
        <v>1707030</v>
      </c>
      <c r="I8" s="170">
        <f>I9+I10</f>
        <v>1839930</v>
      </c>
      <c r="J8" s="170">
        <f>J9+J10</f>
        <v>1839930</v>
      </c>
    </row>
    <row r="9" spans="1:10" x14ac:dyDescent="0.3">
      <c r="A9" s="185" t="s">
        <v>106</v>
      </c>
      <c r="B9" s="178"/>
      <c r="C9" s="178"/>
      <c r="D9" s="178"/>
      <c r="E9" s="191"/>
      <c r="F9" s="157">
        <v>1611976.02</v>
      </c>
      <c r="G9" s="41">
        <v>1647705</v>
      </c>
      <c r="H9" s="171">
        <v>1700030</v>
      </c>
      <c r="I9" s="171">
        <f>' Račun prihoda i rashoda'!E3</f>
        <v>1832930</v>
      </c>
      <c r="J9" s="171">
        <f>' Račun prihoda i rashoda'!F3</f>
        <v>1832930</v>
      </c>
    </row>
    <row r="10" spans="1:10" x14ac:dyDescent="0.3">
      <c r="A10" s="190" t="s">
        <v>107</v>
      </c>
      <c r="B10" s="191"/>
      <c r="C10" s="191"/>
      <c r="D10" s="191"/>
      <c r="E10" s="191"/>
      <c r="F10" s="157">
        <v>6802</v>
      </c>
      <c r="G10" s="41">
        <v>7000</v>
      </c>
      <c r="H10" s="171">
        <f>' Račun prihoda i rashoda'!D15</f>
        <v>7000</v>
      </c>
      <c r="I10" s="171">
        <f>' Račun prihoda i rashoda'!E15</f>
        <v>7000</v>
      </c>
      <c r="J10" s="171">
        <f>' Račun prihoda i rashoda'!F15</f>
        <v>7000</v>
      </c>
    </row>
    <row r="11" spans="1:10" x14ac:dyDescent="0.3">
      <c r="A11" s="38" t="s">
        <v>1</v>
      </c>
      <c r="B11" s="39"/>
      <c r="C11" s="39"/>
      <c r="D11" s="39"/>
      <c r="E11" s="39"/>
      <c r="F11" s="156">
        <f>F12+F13</f>
        <v>1452141.84</v>
      </c>
      <c r="G11" s="40">
        <f>G12+G13</f>
        <v>1916305</v>
      </c>
      <c r="H11" s="170">
        <f>H12+H13</f>
        <v>1807030</v>
      </c>
      <c r="I11" s="170">
        <f>I12+I13</f>
        <v>1839930</v>
      </c>
      <c r="J11" s="170">
        <f>J12+J13</f>
        <v>1839930</v>
      </c>
    </row>
    <row r="12" spans="1:10" x14ac:dyDescent="0.3">
      <c r="A12" s="177" t="s">
        <v>108</v>
      </c>
      <c r="B12" s="178"/>
      <c r="C12" s="178"/>
      <c r="D12" s="178"/>
      <c r="E12" s="178"/>
      <c r="F12" s="157">
        <v>1370918.29</v>
      </c>
      <c r="G12" s="41">
        <v>1728387</v>
      </c>
      <c r="H12" s="171">
        <f>' Račun prihoda i rashoda'!D22</f>
        <v>1624650</v>
      </c>
      <c r="I12" s="171">
        <f>' Račun prihoda i rashoda'!E22</f>
        <v>1655150</v>
      </c>
      <c r="J12" s="171">
        <f>' Račun prihoda i rashoda'!F22</f>
        <v>1655150</v>
      </c>
    </row>
    <row r="13" spans="1:10" x14ac:dyDescent="0.3">
      <c r="A13" s="190" t="s">
        <v>109</v>
      </c>
      <c r="B13" s="191"/>
      <c r="C13" s="191"/>
      <c r="D13" s="191"/>
      <c r="E13" s="191"/>
      <c r="F13" s="157">
        <v>81223.55</v>
      </c>
      <c r="G13" s="41">
        <v>187918</v>
      </c>
      <c r="H13" s="171">
        <v>182380</v>
      </c>
      <c r="I13" s="171">
        <f>' Račun prihoda i rashoda'!E34</f>
        <v>184780</v>
      </c>
      <c r="J13" s="171">
        <f>' Račun prihoda i rashoda'!F34</f>
        <v>184780</v>
      </c>
    </row>
    <row r="14" spans="1:10" x14ac:dyDescent="0.3">
      <c r="A14" s="188" t="s">
        <v>2</v>
      </c>
      <c r="B14" s="189"/>
      <c r="C14" s="189"/>
      <c r="D14" s="189"/>
      <c r="E14" s="189"/>
      <c r="F14" s="156">
        <f>F8-F11</f>
        <v>166636.17999999993</v>
      </c>
      <c r="G14" s="40">
        <f>G8-G11</f>
        <v>-261600</v>
      </c>
      <c r="H14" s="173">
        <f>H8-H11</f>
        <v>-100000</v>
      </c>
      <c r="I14" s="173">
        <v>0</v>
      </c>
      <c r="J14" s="173"/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175" t="s">
        <v>17</v>
      </c>
      <c r="B16" s="176"/>
      <c r="C16" s="176"/>
      <c r="D16" s="176"/>
      <c r="E16" s="176"/>
      <c r="F16" s="176"/>
      <c r="G16" s="176"/>
      <c r="H16" s="176"/>
      <c r="I16" s="176"/>
      <c r="J16" s="176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6.4" x14ac:dyDescent="0.3">
      <c r="A18" s="27"/>
      <c r="B18" s="28"/>
      <c r="C18" s="28"/>
      <c r="D18" s="29"/>
      <c r="E18" s="30"/>
      <c r="F18" s="4" t="s">
        <v>121</v>
      </c>
      <c r="G18" s="4" t="s">
        <v>93</v>
      </c>
      <c r="H18" s="4" t="s">
        <v>119</v>
      </c>
      <c r="I18" s="4" t="s">
        <v>92</v>
      </c>
      <c r="J18" s="4" t="s">
        <v>118</v>
      </c>
    </row>
    <row r="19" spans="1:10" ht="15.75" customHeight="1" x14ac:dyDescent="0.3">
      <c r="A19" s="185" t="s">
        <v>110</v>
      </c>
      <c r="B19" s="186"/>
      <c r="C19" s="186"/>
      <c r="D19" s="186"/>
      <c r="E19" s="187"/>
      <c r="F19" s="32">
        <v>0</v>
      </c>
      <c r="G19" s="32">
        <v>0</v>
      </c>
      <c r="H19" s="32">
        <v>0</v>
      </c>
      <c r="I19" s="32">
        <v>0</v>
      </c>
      <c r="J19" s="32">
        <v>0</v>
      </c>
    </row>
    <row r="20" spans="1:10" x14ac:dyDescent="0.3">
      <c r="A20" s="185" t="s">
        <v>111</v>
      </c>
      <c r="B20" s="178"/>
      <c r="C20" s="178"/>
      <c r="D20" s="178"/>
      <c r="E20" s="178"/>
      <c r="F20" s="32">
        <v>0</v>
      </c>
      <c r="G20" s="32">
        <v>0</v>
      </c>
      <c r="H20" s="32">
        <v>0</v>
      </c>
      <c r="I20" s="32">
        <v>0</v>
      </c>
      <c r="J20" s="32">
        <v>0</v>
      </c>
    </row>
    <row r="21" spans="1:10" x14ac:dyDescent="0.3">
      <c r="A21" s="188" t="s">
        <v>112</v>
      </c>
      <c r="B21" s="189"/>
      <c r="C21" s="189"/>
      <c r="D21" s="189"/>
      <c r="E21" s="189"/>
      <c r="F21" s="31">
        <v>0</v>
      </c>
      <c r="G21" s="31">
        <v>0</v>
      </c>
      <c r="H21" s="31">
        <v>0</v>
      </c>
      <c r="I21" s="31">
        <v>0</v>
      </c>
      <c r="J21" s="31">
        <v>0</v>
      </c>
    </row>
    <row r="22" spans="1:10" ht="17.399999999999999" x14ac:dyDescent="0.3">
      <c r="A22" s="24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175" t="s">
        <v>18</v>
      </c>
      <c r="B23" s="176"/>
      <c r="C23" s="176"/>
      <c r="D23" s="176"/>
      <c r="E23" s="176"/>
      <c r="F23" s="176"/>
      <c r="G23" s="176"/>
      <c r="H23" s="176"/>
      <c r="I23" s="176"/>
      <c r="J23" s="176"/>
    </row>
    <row r="24" spans="1:10" ht="17.399999999999999" x14ac:dyDescent="0.3">
      <c r="A24" s="24"/>
      <c r="B24" s="9"/>
      <c r="C24" s="9"/>
      <c r="D24" s="9"/>
      <c r="E24" s="9"/>
      <c r="F24" s="9"/>
      <c r="G24" s="9"/>
      <c r="H24" s="3"/>
      <c r="I24" s="3"/>
      <c r="J24" s="3"/>
    </row>
    <row r="25" spans="1:10" ht="26.4" x14ac:dyDescent="0.3">
      <c r="A25" s="27"/>
      <c r="B25" s="28"/>
      <c r="C25" s="28"/>
      <c r="D25" s="29"/>
      <c r="E25" s="30"/>
      <c r="F25" s="4" t="s">
        <v>121</v>
      </c>
      <c r="G25" s="4" t="s">
        <v>93</v>
      </c>
      <c r="H25" s="4" t="s">
        <v>119</v>
      </c>
      <c r="I25" s="4" t="s">
        <v>92</v>
      </c>
      <c r="J25" s="4" t="s">
        <v>118</v>
      </c>
    </row>
    <row r="26" spans="1:10" x14ac:dyDescent="0.3">
      <c r="A26" s="179" t="s">
        <v>95</v>
      </c>
      <c r="B26" s="180"/>
      <c r="C26" s="180"/>
      <c r="D26" s="180"/>
      <c r="E26" s="181"/>
      <c r="F26" s="161"/>
      <c r="G26" s="42">
        <v>261600</v>
      </c>
      <c r="H26" s="34">
        <v>261600</v>
      </c>
      <c r="I26" s="34">
        <v>0</v>
      </c>
      <c r="J26" s="35">
        <v>0</v>
      </c>
    </row>
    <row r="27" spans="1:10" ht="30" customHeight="1" x14ac:dyDescent="0.3">
      <c r="A27" s="182" t="s">
        <v>3</v>
      </c>
      <c r="B27" s="183"/>
      <c r="C27" s="183"/>
      <c r="D27" s="183"/>
      <c r="E27" s="184"/>
      <c r="F27" s="156"/>
      <c r="G27" s="155">
        <v>261600</v>
      </c>
      <c r="H27" s="36"/>
      <c r="I27" s="36">
        <v>0</v>
      </c>
      <c r="J27" s="33">
        <v>0</v>
      </c>
    </row>
    <row r="30" spans="1:10" x14ac:dyDescent="0.3">
      <c r="A30" s="177" t="s">
        <v>4</v>
      </c>
      <c r="B30" s="178"/>
      <c r="C30" s="178"/>
      <c r="D30" s="178"/>
      <c r="E30" s="178"/>
      <c r="F30" s="156">
        <f>F14+F26</f>
        <v>166636.17999999993</v>
      </c>
      <c r="G30" s="154">
        <f>G14+G26</f>
        <v>0</v>
      </c>
      <c r="H30" s="174">
        <f>H14+H26</f>
        <v>161600</v>
      </c>
      <c r="I30" s="154">
        <f t="shared" ref="I30:J30" si="0">I14+I26</f>
        <v>0</v>
      </c>
      <c r="J30" s="154">
        <f t="shared" si="0"/>
        <v>0</v>
      </c>
    </row>
    <row r="31" spans="1:10" ht="11.25" customHeight="1" x14ac:dyDescent="0.3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3" spans="7:7" x14ac:dyDescent="0.3">
      <c r="G33" s="157"/>
    </row>
  </sheetData>
  <mergeCells count="17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23:J23"/>
    <mergeCell ref="A30:E30"/>
    <mergeCell ref="A26:E26"/>
    <mergeCell ref="A27:E27"/>
    <mergeCell ref="A19:E19"/>
    <mergeCell ref="A20:E20"/>
    <mergeCell ref="A21:E2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H43"/>
  <sheetViews>
    <sheetView workbookViewId="0">
      <selection activeCell="F36" sqref="F36"/>
    </sheetView>
  </sheetViews>
  <sheetFormatPr defaultRowHeight="11.4" x14ac:dyDescent="0.2"/>
  <cols>
    <col min="1" max="1" width="46" style="50" customWidth="1"/>
    <col min="2" max="2" width="21.5546875" style="66" customWidth="1"/>
    <col min="3" max="3" width="20" style="66" customWidth="1"/>
    <col min="4" max="4" width="20.33203125" style="66" customWidth="1"/>
    <col min="5" max="6" width="19.33203125" style="66" customWidth="1"/>
    <col min="7" max="250" width="9.109375" style="50"/>
    <col min="251" max="251" width="50.44140625" style="50" customWidth="1"/>
    <col min="252" max="252" width="30.6640625" style="50" customWidth="1"/>
    <col min="253" max="253" width="20.44140625" style="50" customWidth="1"/>
    <col min="254" max="254" width="15" style="50" customWidth="1"/>
    <col min="255" max="255" width="20.44140625" style="50" customWidth="1"/>
    <col min="256" max="256" width="23" style="50" customWidth="1"/>
    <col min="257" max="257" width="28.6640625" style="50" customWidth="1"/>
    <col min="258" max="258" width="23" style="50" customWidth="1"/>
    <col min="259" max="259" width="28.6640625" style="50" customWidth="1"/>
    <col min="260" max="260" width="24" style="50" customWidth="1"/>
    <col min="261" max="506" width="9.109375" style="50"/>
    <col min="507" max="507" width="50.44140625" style="50" customWidth="1"/>
    <col min="508" max="508" width="30.6640625" style="50" customWidth="1"/>
    <col min="509" max="509" width="20.44140625" style="50" customWidth="1"/>
    <col min="510" max="510" width="15" style="50" customWidth="1"/>
    <col min="511" max="511" width="20.44140625" style="50" customWidth="1"/>
    <col min="512" max="512" width="23" style="50" customWidth="1"/>
    <col min="513" max="513" width="28.6640625" style="50" customWidth="1"/>
    <col min="514" max="514" width="23" style="50" customWidth="1"/>
    <col min="515" max="515" width="28.6640625" style="50" customWidth="1"/>
    <col min="516" max="516" width="24" style="50" customWidth="1"/>
    <col min="517" max="762" width="9.109375" style="50"/>
    <col min="763" max="763" width="50.44140625" style="50" customWidth="1"/>
    <col min="764" max="764" width="30.6640625" style="50" customWidth="1"/>
    <col min="765" max="765" width="20.44140625" style="50" customWidth="1"/>
    <col min="766" max="766" width="15" style="50" customWidth="1"/>
    <col min="767" max="767" width="20.44140625" style="50" customWidth="1"/>
    <col min="768" max="768" width="23" style="50" customWidth="1"/>
    <col min="769" max="769" width="28.6640625" style="50" customWidth="1"/>
    <col min="770" max="770" width="23" style="50" customWidth="1"/>
    <col min="771" max="771" width="28.6640625" style="50" customWidth="1"/>
    <col min="772" max="772" width="24" style="50" customWidth="1"/>
    <col min="773" max="1018" width="9.109375" style="50"/>
    <col min="1019" max="1019" width="50.44140625" style="50" customWidth="1"/>
    <col min="1020" max="1020" width="30.6640625" style="50" customWidth="1"/>
    <col min="1021" max="1021" width="20.44140625" style="50" customWidth="1"/>
    <col min="1022" max="1022" width="15" style="50" customWidth="1"/>
    <col min="1023" max="1023" width="20.44140625" style="50" customWidth="1"/>
    <col min="1024" max="1024" width="23" style="50" customWidth="1"/>
    <col min="1025" max="1025" width="28.6640625" style="50" customWidth="1"/>
    <col min="1026" max="1026" width="23" style="50" customWidth="1"/>
    <col min="1027" max="1027" width="28.6640625" style="50" customWidth="1"/>
    <col min="1028" max="1028" width="24" style="50" customWidth="1"/>
    <col min="1029" max="1274" width="9.109375" style="50"/>
    <col min="1275" max="1275" width="50.44140625" style="50" customWidth="1"/>
    <col min="1276" max="1276" width="30.6640625" style="50" customWidth="1"/>
    <col min="1277" max="1277" width="20.44140625" style="50" customWidth="1"/>
    <col min="1278" max="1278" width="15" style="50" customWidth="1"/>
    <col min="1279" max="1279" width="20.44140625" style="50" customWidth="1"/>
    <col min="1280" max="1280" width="23" style="50" customWidth="1"/>
    <col min="1281" max="1281" width="28.6640625" style="50" customWidth="1"/>
    <col min="1282" max="1282" width="23" style="50" customWidth="1"/>
    <col min="1283" max="1283" width="28.6640625" style="50" customWidth="1"/>
    <col min="1284" max="1284" width="24" style="50" customWidth="1"/>
    <col min="1285" max="1530" width="9.109375" style="50"/>
    <col min="1531" max="1531" width="50.44140625" style="50" customWidth="1"/>
    <col min="1532" max="1532" width="30.6640625" style="50" customWidth="1"/>
    <col min="1533" max="1533" width="20.44140625" style="50" customWidth="1"/>
    <col min="1534" max="1534" width="15" style="50" customWidth="1"/>
    <col min="1535" max="1535" width="20.44140625" style="50" customWidth="1"/>
    <col min="1536" max="1536" width="23" style="50" customWidth="1"/>
    <col min="1537" max="1537" width="28.6640625" style="50" customWidth="1"/>
    <col min="1538" max="1538" width="23" style="50" customWidth="1"/>
    <col min="1539" max="1539" width="28.6640625" style="50" customWidth="1"/>
    <col min="1540" max="1540" width="24" style="50" customWidth="1"/>
    <col min="1541" max="1786" width="9.109375" style="50"/>
    <col min="1787" max="1787" width="50.44140625" style="50" customWidth="1"/>
    <col min="1788" max="1788" width="30.6640625" style="50" customWidth="1"/>
    <col min="1789" max="1789" width="20.44140625" style="50" customWidth="1"/>
    <col min="1790" max="1790" width="15" style="50" customWidth="1"/>
    <col min="1791" max="1791" width="20.44140625" style="50" customWidth="1"/>
    <col min="1792" max="1792" width="23" style="50" customWidth="1"/>
    <col min="1793" max="1793" width="28.6640625" style="50" customWidth="1"/>
    <col min="1794" max="1794" width="23" style="50" customWidth="1"/>
    <col min="1795" max="1795" width="28.6640625" style="50" customWidth="1"/>
    <col min="1796" max="1796" width="24" style="50" customWidth="1"/>
    <col min="1797" max="2042" width="9.109375" style="50"/>
    <col min="2043" max="2043" width="50.44140625" style="50" customWidth="1"/>
    <col min="2044" max="2044" width="30.6640625" style="50" customWidth="1"/>
    <col min="2045" max="2045" width="20.44140625" style="50" customWidth="1"/>
    <col min="2046" max="2046" width="15" style="50" customWidth="1"/>
    <col min="2047" max="2047" width="20.44140625" style="50" customWidth="1"/>
    <col min="2048" max="2048" width="23" style="50" customWidth="1"/>
    <col min="2049" max="2049" width="28.6640625" style="50" customWidth="1"/>
    <col min="2050" max="2050" width="23" style="50" customWidth="1"/>
    <col min="2051" max="2051" width="28.6640625" style="50" customWidth="1"/>
    <col min="2052" max="2052" width="24" style="50" customWidth="1"/>
    <col min="2053" max="2298" width="9.109375" style="50"/>
    <col min="2299" max="2299" width="50.44140625" style="50" customWidth="1"/>
    <col min="2300" max="2300" width="30.6640625" style="50" customWidth="1"/>
    <col min="2301" max="2301" width="20.44140625" style="50" customWidth="1"/>
    <col min="2302" max="2302" width="15" style="50" customWidth="1"/>
    <col min="2303" max="2303" width="20.44140625" style="50" customWidth="1"/>
    <col min="2304" max="2304" width="23" style="50" customWidth="1"/>
    <col min="2305" max="2305" width="28.6640625" style="50" customWidth="1"/>
    <col min="2306" max="2306" width="23" style="50" customWidth="1"/>
    <col min="2307" max="2307" width="28.6640625" style="50" customWidth="1"/>
    <col min="2308" max="2308" width="24" style="50" customWidth="1"/>
    <col min="2309" max="2554" width="9.109375" style="50"/>
    <col min="2555" max="2555" width="50.44140625" style="50" customWidth="1"/>
    <col min="2556" max="2556" width="30.6640625" style="50" customWidth="1"/>
    <col min="2557" max="2557" width="20.44140625" style="50" customWidth="1"/>
    <col min="2558" max="2558" width="15" style="50" customWidth="1"/>
    <col min="2559" max="2559" width="20.44140625" style="50" customWidth="1"/>
    <col min="2560" max="2560" width="23" style="50" customWidth="1"/>
    <col min="2561" max="2561" width="28.6640625" style="50" customWidth="1"/>
    <col min="2562" max="2562" width="23" style="50" customWidth="1"/>
    <col min="2563" max="2563" width="28.6640625" style="50" customWidth="1"/>
    <col min="2564" max="2564" width="24" style="50" customWidth="1"/>
    <col min="2565" max="2810" width="9.109375" style="50"/>
    <col min="2811" max="2811" width="50.44140625" style="50" customWidth="1"/>
    <col min="2812" max="2812" width="30.6640625" style="50" customWidth="1"/>
    <col min="2813" max="2813" width="20.44140625" style="50" customWidth="1"/>
    <col min="2814" max="2814" width="15" style="50" customWidth="1"/>
    <col min="2815" max="2815" width="20.44140625" style="50" customWidth="1"/>
    <col min="2816" max="2816" width="23" style="50" customWidth="1"/>
    <col min="2817" max="2817" width="28.6640625" style="50" customWidth="1"/>
    <col min="2818" max="2818" width="23" style="50" customWidth="1"/>
    <col min="2819" max="2819" width="28.6640625" style="50" customWidth="1"/>
    <col min="2820" max="2820" width="24" style="50" customWidth="1"/>
    <col min="2821" max="3066" width="9.109375" style="50"/>
    <col min="3067" max="3067" width="50.44140625" style="50" customWidth="1"/>
    <col min="3068" max="3068" width="30.6640625" style="50" customWidth="1"/>
    <col min="3069" max="3069" width="20.44140625" style="50" customWidth="1"/>
    <col min="3070" max="3070" width="15" style="50" customWidth="1"/>
    <col min="3071" max="3071" width="20.44140625" style="50" customWidth="1"/>
    <col min="3072" max="3072" width="23" style="50" customWidth="1"/>
    <col min="3073" max="3073" width="28.6640625" style="50" customWidth="1"/>
    <col min="3074" max="3074" width="23" style="50" customWidth="1"/>
    <col min="3075" max="3075" width="28.6640625" style="50" customWidth="1"/>
    <col min="3076" max="3076" width="24" style="50" customWidth="1"/>
    <col min="3077" max="3322" width="9.109375" style="50"/>
    <col min="3323" max="3323" width="50.44140625" style="50" customWidth="1"/>
    <col min="3324" max="3324" width="30.6640625" style="50" customWidth="1"/>
    <col min="3325" max="3325" width="20.44140625" style="50" customWidth="1"/>
    <col min="3326" max="3326" width="15" style="50" customWidth="1"/>
    <col min="3327" max="3327" width="20.44140625" style="50" customWidth="1"/>
    <col min="3328" max="3328" width="23" style="50" customWidth="1"/>
    <col min="3329" max="3329" width="28.6640625" style="50" customWidth="1"/>
    <col min="3330" max="3330" width="23" style="50" customWidth="1"/>
    <col min="3331" max="3331" width="28.6640625" style="50" customWidth="1"/>
    <col min="3332" max="3332" width="24" style="50" customWidth="1"/>
    <col min="3333" max="3578" width="9.109375" style="50"/>
    <col min="3579" max="3579" width="50.44140625" style="50" customWidth="1"/>
    <col min="3580" max="3580" width="30.6640625" style="50" customWidth="1"/>
    <col min="3581" max="3581" width="20.44140625" style="50" customWidth="1"/>
    <col min="3582" max="3582" width="15" style="50" customWidth="1"/>
    <col min="3583" max="3583" width="20.44140625" style="50" customWidth="1"/>
    <col min="3584" max="3584" width="23" style="50" customWidth="1"/>
    <col min="3585" max="3585" width="28.6640625" style="50" customWidth="1"/>
    <col min="3586" max="3586" width="23" style="50" customWidth="1"/>
    <col min="3587" max="3587" width="28.6640625" style="50" customWidth="1"/>
    <col min="3588" max="3588" width="24" style="50" customWidth="1"/>
    <col min="3589" max="3834" width="9.109375" style="50"/>
    <col min="3835" max="3835" width="50.44140625" style="50" customWidth="1"/>
    <col min="3836" max="3836" width="30.6640625" style="50" customWidth="1"/>
    <col min="3837" max="3837" width="20.44140625" style="50" customWidth="1"/>
    <col min="3838" max="3838" width="15" style="50" customWidth="1"/>
    <col min="3839" max="3839" width="20.44140625" style="50" customWidth="1"/>
    <col min="3840" max="3840" width="23" style="50" customWidth="1"/>
    <col min="3841" max="3841" width="28.6640625" style="50" customWidth="1"/>
    <col min="3842" max="3842" width="23" style="50" customWidth="1"/>
    <col min="3843" max="3843" width="28.6640625" style="50" customWidth="1"/>
    <col min="3844" max="3844" width="24" style="50" customWidth="1"/>
    <col min="3845" max="4090" width="9.109375" style="50"/>
    <col min="4091" max="4091" width="50.44140625" style="50" customWidth="1"/>
    <col min="4092" max="4092" width="30.6640625" style="50" customWidth="1"/>
    <col min="4093" max="4093" width="20.44140625" style="50" customWidth="1"/>
    <col min="4094" max="4094" width="15" style="50" customWidth="1"/>
    <col min="4095" max="4095" width="20.44140625" style="50" customWidth="1"/>
    <col min="4096" max="4096" width="23" style="50" customWidth="1"/>
    <col min="4097" max="4097" width="28.6640625" style="50" customWidth="1"/>
    <col min="4098" max="4098" width="23" style="50" customWidth="1"/>
    <col min="4099" max="4099" width="28.6640625" style="50" customWidth="1"/>
    <col min="4100" max="4100" width="24" style="50" customWidth="1"/>
    <col min="4101" max="4346" width="9.109375" style="50"/>
    <col min="4347" max="4347" width="50.44140625" style="50" customWidth="1"/>
    <col min="4348" max="4348" width="30.6640625" style="50" customWidth="1"/>
    <col min="4349" max="4349" width="20.44140625" style="50" customWidth="1"/>
    <col min="4350" max="4350" width="15" style="50" customWidth="1"/>
    <col min="4351" max="4351" width="20.44140625" style="50" customWidth="1"/>
    <col min="4352" max="4352" width="23" style="50" customWidth="1"/>
    <col min="4353" max="4353" width="28.6640625" style="50" customWidth="1"/>
    <col min="4354" max="4354" width="23" style="50" customWidth="1"/>
    <col min="4355" max="4355" width="28.6640625" style="50" customWidth="1"/>
    <col min="4356" max="4356" width="24" style="50" customWidth="1"/>
    <col min="4357" max="4602" width="9.109375" style="50"/>
    <col min="4603" max="4603" width="50.44140625" style="50" customWidth="1"/>
    <col min="4604" max="4604" width="30.6640625" style="50" customWidth="1"/>
    <col min="4605" max="4605" width="20.44140625" style="50" customWidth="1"/>
    <col min="4606" max="4606" width="15" style="50" customWidth="1"/>
    <col min="4607" max="4607" width="20.44140625" style="50" customWidth="1"/>
    <col min="4608" max="4608" width="23" style="50" customWidth="1"/>
    <col min="4609" max="4609" width="28.6640625" style="50" customWidth="1"/>
    <col min="4610" max="4610" width="23" style="50" customWidth="1"/>
    <col min="4611" max="4611" width="28.6640625" style="50" customWidth="1"/>
    <col min="4612" max="4612" width="24" style="50" customWidth="1"/>
    <col min="4613" max="4858" width="9.109375" style="50"/>
    <col min="4859" max="4859" width="50.44140625" style="50" customWidth="1"/>
    <col min="4860" max="4860" width="30.6640625" style="50" customWidth="1"/>
    <col min="4861" max="4861" width="20.44140625" style="50" customWidth="1"/>
    <col min="4862" max="4862" width="15" style="50" customWidth="1"/>
    <col min="4863" max="4863" width="20.44140625" style="50" customWidth="1"/>
    <col min="4864" max="4864" width="23" style="50" customWidth="1"/>
    <col min="4865" max="4865" width="28.6640625" style="50" customWidth="1"/>
    <col min="4866" max="4866" width="23" style="50" customWidth="1"/>
    <col min="4867" max="4867" width="28.6640625" style="50" customWidth="1"/>
    <col min="4868" max="4868" width="24" style="50" customWidth="1"/>
    <col min="4869" max="5114" width="9.109375" style="50"/>
    <col min="5115" max="5115" width="50.44140625" style="50" customWidth="1"/>
    <col min="5116" max="5116" width="30.6640625" style="50" customWidth="1"/>
    <col min="5117" max="5117" width="20.44140625" style="50" customWidth="1"/>
    <col min="5118" max="5118" width="15" style="50" customWidth="1"/>
    <col min="5119" max="5119" width="20.44140625" style="50" customWidth="1"/>
    <col min="5120" max="5120" width="23" style="50" customWidth="1"/>
    <col min="5121" max="5121" width="28.6640625" style="50" customWidth="1"/>
    <col min="5122" max="5122" width="23" style="50" customWidth="1"/>
    <col min="5123" max="5123" width="28.6640625" style="50" customWidth="1"/>
    <col min="5124" max="5124" width="24" style="50" customWidth="1"/>
    <col min="5125" max="5370" width="9.109375" style="50"/>
    <col min="5371" max="5371" width="50.44140625" style="50" customWidth="1"/>
    <col min="5372" max="5372" width="30.6640625" style="50" customWidth="1"/>
    <col min="5373" max="5373" width="20.44140625" style="50" customWidth="1"/>
    <col min="5374" max="5374" width="15" style="50" customWidth="1"/>
    <col min="5375" max="5375" width="20.44140625" style="50" customWidth="1"/>
    <col min="5376" max="5376" width="23" style="50" customWidth="1"/>
    <col min="5377" max="5377" width="28.6640625" style="50" customWidth="1"/>
    <col min="5378" max="5378" width="23" style="50" customWidth="1"/>
    <col min="5379" max="5379" width="28.6640625" style="50" customWidth="1"/>
    <col min="5380" max="5380" width="24" style="50" customWidth="1"/>
    <col min="5381" max="5626" width="9.109375" style="50"/>
    <col min="5627" max="5627" width="50.44140625" style="50" customWidth="1"/>
    <col min="5628" max="5628" width="30.6640625" style="50" customWidth="1"/>
    <col min="5629" max="5629" width="20.44140625" style="50" customWidth="1"/>
    <col min="5630" max="5630" width="15" style="50" customWidth="1"/>
    <col min="5631" max="5631" width="20.44140625" style="50" customWidth="1"/>
    <col min="5632" max="5632" width="23" style="50" customWidth="1"/>
    <col min="5633" max="5633" width="28.6640625" style="50" customWidth="1"/>
    <col min="5634" max="5634" width="23" style="50" customWidth="1"/>
    <col min="5635" max="5635" width="28.6640625" style="50" customWidth="1"/>
    <col min="5636" max="5636" width="24" style="50" customWidth="1"/>
    <col min="5637" max="5882" width="9.109375" style="50"/>
    <col min="5883" max="5883" width="50.44140625" style="50" customWidth="1"/>
    <col min="5884" max="5884" width="30.6640625" style="50" customWidth="1"/>
    <col min="5885" max="5885" width="20.44140625" style="50" customWidth="1"/>
    <col min="5886" max="5886" width="15" style="50" customWidth="1"/>
    <col min="5887" max="5887" width="20.44140625" style="50" customWidth="1"/>
    <col min="5888" max="5888" width="23" style="50" customWidth="1"/>
    <col min="5889" max="5889" width="28.6640625" style="50" customWidth="1"/>
    <col min="5890" max="5890" width="23" style="50" customWidth="1"/>
    <col min="5891" max="5891" width="28.6640625" style="50" customWidth="1"/>
    <col min="5892" max="5892" width="24" style="50" customWidth="1"/>
    <col min="5893" max="6138" width="9.109375" style="50"/>
    <col min="6139" max="6139" width="50.44140625" style="50" customWidth="1"/>
    <col min="6140" max="6140" width="30.6640625" style="50" customWidth="1"/>
    <col min="6141" max="6141" width="20.44140625" style="50" customWidth="1"/>
    <col min="6142" max="6142" width="15" style="50" customWidth="1"/>
    <col min="6143" max="6143" width="20.44140625" style="50" customWidth="1"/>
    <col min="6144" max="6144" width="23" style="50" customWidth="1"/>
    <col min="6145" max="6145" width="28.6640625" style="50" customWidth="1"/>
    <col min="6146" max="6146" width="23" style="50" customWidth="1"/>
    <col min="6147" max="6147" width="28.6640625" style="50" customWidth="1"/>
    <col min="6148" max="6148" width="24" style="50" customWidth="1"/>
    <col min="6149" max="6394" width="9.109375" style="50"/>
    <col min="6395" max="6395" width="50.44140625" style="50" customWidth="1"/>
    <col min="6396" max="6396" width="30.6640625" style="50" customWidth="1"/>
    <col min="6397" max="6397" width="20.44140625" style="50" customWidth="1"/>
    <col min="6398" max="6398" width="15" style="50" customWidth="1"/>
    <col min="6399" max="6399" width="20.44140625" style="50" customWidth="1"/>
    <col min="6400" max="6400" width="23" style="50" customWidth="1"/>
    <col min="6401" max="6401" width="28.6640625" style="50" customWidth="1"/>
    <col min="6402" max="6402" width="23" style="50" customWidth="1"/>
    <col min="6403" max="6403" width="28.6640625" style="50" customWidth="1"/>
    <col min="6404" max="6404" width="24" style="50" customWidth="1"/>
    <col min="6405" max="6650" width="9.109375" style="50"/>
    <col min="6651" max="6651" width="50.44140625" style="50" customWidth="1"/>
    <col min="6652" max="6652" width="30.6640625" style="50" customWidth="1"/>
    <col min="6653" max="6653" width="20.44140625" style="50" customWidth="1"/>
    <col min="6654" max="6654" width="15" style="50" customWidth="1"/>
    <col min="6655" max="6655" width="20.44140625" style="50" customWidth="1"/>
    <col min="6656" max="6656" width="23" style="50" customWidth="1"/>
    <col min="6657" max="6657" width="28.6640625" style="50" customWidth="1"/>
    <col min="6658" max="6658" width="23" style="50" customWidth="1"/>
    <col min="6659" max="6659" width="28.6640625" style="50" customWidth="1"/>
    <col min="6660" max="6660" width="24" style="50" customWidth="1"/>
    <col min="6661" max="6906" width="9.109375" style="50"/>
    <col min="6907" max="6907" width="50.44140625" style="50" customWidth="1"/>
    <col min="6908" max="6908" width="30.6640625" style="50" customWidth="1"/>
    <col min="6909" max="6909" width="20.44140625" style="50" customWidth="1"/>
    <col min="6910" max="6910" width="15" style="50" customWidth="1"/>
    <col min="6911" max="6911" width="20.44140625" style="50" customWidth="1"/>
    <col min="6912" max="6912" width="23" style="50" customWidth="1"/>
    <col min="6913" max="6913" width="28.6640625" style="50" customWidth="1"/>
    <col min="6914" max="6914" width="23" style="50" customWidth="1"/>
    <col min="6915" max="6915" width="28.6640625" style="50" customWidth="1"/>
    <col min="6916" max="6916" width="24" style="50" customWidth="1"/>
    <col min="6917" max="7162" width="9.109375" style="50"/>
    <col min="7163" max="7163" width="50.44140625" style="50" customWidth="1"/>
    <col min="7164" max="7164" width="30.6640625" style="50" customWidth="1"/>
    <col min="7165" max="7165" width="20.44140625" style="50" customWidth="1"/>
    <col min="7166" max="7166" width="15" style="50" customWidth="1"/>
    <col min="7167" max="7167" width="20.44140625" style="50" customWidth="1"/>
    <col min="7168" max="7168" width="23" style="50" customWidth="1"/>
    <col min="7169" max="7169" width="28.6640625" style="50" customWidth="1"/>
    <col min="7170" max="7170" width="23" style="50" customWidth="1"/>
    <col min="7171" max="7171" width="28.6640625" style="50" customWidth="1"/>
    <col min="7172" max="7172" width="24" style="50" customWidth="1"/>
    <col min="7173" max="7418" width="9.109375" style="50"/>
    <col min="7419" max="7419" width="50.44140625" style="50" customWidth="1"/>
    <col min="7420" max="7420" width="30.6640625" style="50" customWidth="1"/>
    <col min="7421" max="7421" width="20.44140625" style="50" customWidth="1"/>
    <col min="7422" max="7422" width="15" style="50" customWidth="1"/>
    <col min="7423" max="7423" width="20.44140625" style="50" customWidth="1"/>
    <col min="7424" max="7424" width="23" style="50" customWidth="1"/>
    <col min="7425" max="7425" width="28.6640625" style="50" customWidth="1"/>
    <col min="7426" max="7426" width="23" style="50" customWidth="1"/>
    <col min="7427" max="7427" width="28.6640625" style="50" customWidth="1"/>
    <col min="7428" max="7428" width="24" style="50" customWidth="1"/>
    <col min="7429" max="7674" width="9.109375" style="50"/>
    <col min="7675" max="7675" width="50.44140625" style="50" customWidth="1"/>
    <col min="7676" max="7676" width="30.6640625" style="50" customWidth="1"/>
    <col min="7677" max="7677" width="20.44140625" style="50" customWidth="1"/>
    <col min="7678" max="7678" width="15" style="50" customWidth="1"/>
    <col min="7679" max="7679" width="20.44140625" style="50" customWidth="1"/>
    <col min="7680" max="7680" width="23" style="50" customWidth="1"/>
    <col min="7681" max="7681" width="28.6640625" style="50" customWidth="1"/>
    <col min="7682" max="7682" width="23" style="50" customWidth="1"/>
    <col min="7683" max="7683" width="28.6640625" style="50" customWidth="1"/>
    <col min="7684" max="7684" width="24" style="50" customWidth="1"/>
    <col min="7685" max="7930" width="9.109375" style="50"/>
    <col min="7931" max="7931" width="50.44140625" style="50" customWidth="1"/>
    <col min="7932" max="7932" width="30.6640625" style="50" customWidth="1"/>
    <col min="7933" max="7933" width="20.44140625" style="50" customWidth="1"/>
    <col min="7934" max="7934" width="15" style="50" customWidth="1"/>
    <col min="7935" max="7935" width="20.44140625" style="50" customWidth="1"/>
    <col min="7936" max="7936" width="23" style="50" customWidth="1"/>
    <col min="7937" max="7937" width="28.6640625" style="50" customWidth="1"/>
    <col min="7938" max="7938" width="23" style="50" customWidth="1"/>
    <col min="7939" max="7939" width="28.6640625" style="50" customWidth="1"/>
    <col min="7940" max="7940" width="24" style="50" customWidth="1"/>
    <col min="7941" max="8186" width="9.109375" style="50"/>
    <col min="8187" max="8187" width="50.44140625" style="50" customWidth="1"/>
    <col min="8188" max="8188" width="30.6640625" style="50" customWidth="1"/>
    <col min="8189" max="8189" width="20.44140625" style="50" customWidth="1"/>
    <col min="8190" max="8190" width="15" style="50" customWidth="1"/>
    <col min="8191" max="8191" width="20.44140625" style="50" customWidth="1"/>
    <col min="8192" max="8192" width="23" style="50" customWidth="1"/>
    <col min="8193" max="8193" width="28.6640625" style="50" customWidth="1"/>
    <col min="8194" max="8194" width="23" style="50" customWidth="1"/>
    <col min="8195" max="8195" width="28.6640625" style="50" customWidth="1"/>
    <col min="8196" max="8196" width="24" style="50" customWidth="1"/>
    <col min="8197" max="8442" width="9.109375" style="50"/>
    <col min="8443" max="8443" width="50.44140625" style="50" customWidth="1"/>
    <col min="8444" max="8444" width="30.6640625" style="50" customWidth="1"/>
    <col min="8445" max="8445" width="20.44140625" style="50" customWidth="1"/>
    <col min="8446" max="8446" width="15" style="50" customWidth="1"/>
    <col min="8447" max="8447" width="20.44140625" style="50" customWidth="1"/>
    <col min="8448" max="8448" width="23" style="50" customWidth="1"/>
    <col min="8449" max="8449" width="28.6640625" style="50" customWidth="1"/>
    <col min="8450" max="8450" width="23" style="50" customWidth="1"/>
    <col min="8451" max="8451" width="28.6640625" style="50" customWidth="1"/>
    <col min="8452" max="8452" width="24" style="50" customWidth="1"/>
    <col min="8453" max="8698" width="9.109375" style="50"/>
    <col min="8699" max="8699" width="50.44140625" style="50" customWidth="1"/>
    <col min="8700" max="8700" width="30.6640625" style="50" customWidth="1"/>
    <col min="8701" max="8701" width="20.44140625" style="50" customWidth="1"/>
    <col min="8702" max="8702" width="15" style="50" customWidth="1"/>
    <col min="8703" max="8703" width="20.44140625" style="50" customWidth="1"/>
    <col min="8704" max="8704" width="23" style="50" customWidth="1"/>
    <col min="8705" max="8705" width="28.6640625" style="50" customWidth="1"/>
    <col min="8706" max="8706" width="23" style="50" customWidth="1"/>
    <col min="8707" max="8707" width="28.6640625" style="50" customWidth="1"/>
    <col min="8708" max="8708" width="24" style="50" customWidth="1"/>
    <col min="8709" max="8954" width="9.109375" style="50"/>
    <col min="8955" max="8955" width="50.44140625" style="50" customWidth="1"/>
    <col min="8956" max="8956" width="30.6640625" style="50" customWidth="1"/>
    <col min="8957" max="8957" width="20.44140625" style="50" customWidth="1"/>
    <col min="8958" max="8958" width="15" style="50" customWidth="1"/>
    <col min="8959" max="8959" width="20.44140625" style="50" customWidth="1"/>
    <col min="8960" max="8960" width="23" style="50" customWidth="1"/>
    <col min="8961" max="8961" width="28.6640625" style="50" customWidth="1"/>
    <col min="8962" max="8962" width="23" style="50" customWidth="1"/>
    <col min="8963" max="8963" width="28.6640625" style="50" customWidth="1"/>
    <col min="8964" max="8964" width="24" style="50" customWidth="1"/>
    <col min="8965" max="9210" width="9.109375" style="50"/>
    <col min="9211" max="9211" width="50.44140625" style="50" customWidth="1"/>
    <col min="9212" max="9212" width="30.6640625" style="50" customWidth="1"/>
    <col min="9213" max="9213" width="20.44140625" style="50" customWidth="1"/>
    <col min="9214" max="9214" width="15" style="50" customWidth="1"/>
    <col min="9215" max="9215" width="20.44140625" style="50" customWidth="1"/>
    <col min="9216" max="9216" width="23" style="50" customWidth="1"/>
    <col min="9217" max="9217" width="28.6640625" style="50" customWidth="1"/>
    <col min="9218" max="9218" width="23" style="50" customWidth="1"/>
    <col min="9219" max="9219" width="28.6640625" style="50" customWidth="1"/>
    <col min="9220" max="9220" width="24" style="50" customWidth="1"/>
    <col min="9221" max="9466" width="9.109375" style="50"/>
    <col min="9467" max="9467" width="50.44140625" style="50" customWidth="1"/>
    <col min="9468" max="9468" width="30.6640625" style="50" customWidth="1"/>
    <col min="9469" max="9469" width="20.44140625" style="50" customWidth="1"/>
    <col min="9470" max="9470" width="15" style="50" customWidth="1"/>
    <col min="9471" max="9471" width="20.44140625" style="50" customWidth="1"/>
    <col min="9472" max="9472" width="23" style="50" customWidth="1"/>
    <col min="9473" max="9473" width="28.6640625" style="50" customWidth="1"/>
    <col min="9474" max="9474" width="23" style="50" customWidth="1"/>
    <col min="9475" max="9475" width="28.6640625" style="50" customWidth="1"/>
    <col min="9476" max="9476" width="24" style="50" customWidth="1"/>
    <col min="9477" max="9722" width="9.109375" style="50"/>
    <col min="9723" max="9723" width="50.44140625" style="50" customWidth="1"/>
    <col min="9724" max="9724" width="30.6640625" style="50" customWidth="1"/>
    <col min="9725" max="9725" width="20.44140625" style="50" customWidth="1"/>
    <col min="9726" max="9726" width="15" style="50" customWidth="1"/>
    <col min="9727" max="9727" width="20.44140625" style="50" customWidth="1"/>
    <col min="9728" max="9728" width="23" style="50" customWidth="1"/>
    <col min="9729" max="9729" width="28.6640625" style="50" customWidth="1"/>
    <col min="9730" max="9730" width="23" style="50" customWidth="1"/>
    <col min="9731" max="9731" width="28.6640625" style="50" customWidth="1"/>
    <col min="9732" max="9732" width="24" style="50" customWidth="1"/>
    <col min="9733" max="9978" width="9.109375" style="50"/>
    <col min="9979" max="9979" width="50.44140625" style="50" customWidth="1"/>
    <col min="9980" max="9980" width="30.6640625" style="50" customWidth="1"/>
    <col min="9981" max="9981" width="20.44140625" style="50" customWidth="1"/>
    <col min="9982" max="9982" width="15" style="50" customWidth="1"/>
    <col min="9983" max="9983" width="20.44140625" style="50" customWidth="1"/>
    <col min="9984" max="9984" width="23" style="50" customWidth="1"/>
    <col min="9985" max="9985" width="28.6640625" style="50" customWidth="1"/>
    <col min="9986" max="9986" width="23" style="50" customWidth="1"/>
    <col min="9987" max="9987" width="28.6640625" style="50" customWidth="1"/>
    <col min="9988" max="9988" width="24" style="50" customWidth="1"/>
    <col min="9989" max="10234" width="9.109375" style="50"/>
    <col min="10235" max="10235" width="50.44140625" style="50" customWidth="1"/>
    <col min="10236" max="10236" width="30.6640625" style="50" customWidth="1"/>
    <col min="10237" max="10237" width="20.44140625" style="50" customWidth="1"/>
    <col min="10238" max="10238" width="15" style="50" customWidth="1"/>
    <col min="10239" max="10239" width="20.44140625" style="50" customWidth="1"/>
    <col min="10240" max="10240" width="23" style="50" customWidth="1"/>
    <col min="10241" max="10241" width="28.6640625" style="50" customWidth="1"/>
    <col min="10242" max="10242" width="23" style="50" customWidth="1"/>
    <col min="10243" max="10243" width="28.6640625" style="50" customWidth="1"/>
    <col min="10244" max="10244" width="24" style="50" customWidth="1"/>
    <col min="10245" max="10490" width="9.109375" style="50"/>
    <col min="10491" max="10491" width="50.44140625" style="50" customWidth="1"/>
    <col min="10492" max="10492" width="30.6640625" style="50" customWidth="1"/>
    <col min="10493" max="10493" width="20.44140625" style="50" customWidth="1"/>
    <col min="10494" max="10494" width="15" style="50" customWidth="1"/>
    <col min="10495" max="10495" width="20.44140625" style="50" customWidth="1"/>
    <col min="10496" max="10496" width="23" style="50" customWidth="1"/>
    <col min="10497" max="10497" width="28.6640625" style="50" customWidth="1"/>
    <col min="10498" max="10498" width="23" style="50" customWidth="1"/>
    <col min="10499" max="10499" width="28.6640625" style="50" customWidth="1"/>
    <col min="10500" max="10500" width="24" style="50" customWidth="1"/>
    <col min="10501" max="10746" width="9.109375" style="50"/>
    <col min="10747" max="10747" width="50.44140625" style="50" customWidth="1"/>
    <col min="10748" max="10748" width="30.6640625" style="50" customWidth="1"/>
    <col min="10749" max="10749" width="20.44140625" style="50" customWidth="1"/>
    <col min="10750" max="10750" width="15" style="50" customWidth="1"/>
    <col min="10751" max="10751" width="20.44140625" style="50" customWidth="1"/>
    <col min="10752" max="10752" width="23" style="50" customWidth="1"/>
    <col min="10753" max="10753" width="28.6640625" style="50" customWidth="1"/>
    <col min="10754" max="10754" width="23" style="50" customWidth="1"/>
    <col min="10755" max="10755" width="28.6640625" style="50" customWidth="1"/>
    <col min="10756" max="10756" width="24" style="50" customWidth="1"/>
    <col min="10757" max="11002" width="9.109375" style="50"/>
    <col min="11003" max="11003" width="50.44140625" style="50" customWidth="1"/>
    <col min="11004" max="11004" width="30.6640625" style="50" customWidth="1"/>
    <col min="11005" max="11005" width="20.44140625" style="50" customWidth="1"/>
    <col min="11006" max="11006" width="15" style="50" customWidth="1"/>
    <col min="11007" max="11007" width="20.44140625" style="50" customWidth="1"/>
    <col min="11008" max="11008" width="23" style="50" customWidth="1"/>
    <col min="11009" max="11009" width="28.6640625" style="50" customWidth="1"/>
    <col min="11010" max="11010" width="23" style="50" customWidth="1"/>
    <col min="11011" max="11011" width="28.6640625" style="50" customWidth="1"/>
    <col min="11012" max="11012" width="24" style="50" customWidth="1"/>
    <col min="11013" max="11258" width="9.109375" style="50"/>
    <col min="11259" max="11259" width="50.44140625" style="50" customWidth="1"/>
    <col min="11260" max="11260" width="30.6640625" style="50" customWidth="1"/>
    <col min="11261" max="11261" width="20.44140625" style="50" customWidth="1"/>
    <col min="11262" max="11262" width="15" style="50" customWidth="1"/>
    <col min="11263" max="11263" width="20.44140625" style="50" customWidth="1"/>
    <col min="11264" max="11264" width="23" style="50" customWidth="1"/>
    <col min="11265" max="11265" width="28.6640625" style="50" customWidth="1"/>
    <col min="11266" max="11266" width="23" style="50" customWidth="1"/>
    <col min="11267" max="11267" width="28.6640625" style="50" customWidth="1"/>
    <col min="11268" max="11268" width="24" style="50" customWidth="1"/>
    <col min="11269" max="11514" width="9.109375" style="50"/>
    <col min="11515" max="11515" width="50.44140625" style="50" customWidth="1"/>
    <col min="11516" max="11516" width="30.6640625" style="50" customWidth="1"/>
    <col min="11517" max="11517" width="20.44140625" style="50" customWidth="1"/>
    <col min="11518" max="11518" width="15" style="50" customWidth="1"/>
    <col min="11519" max="11519" width="20.44140625" style="50" customWidth="1"/>
    <col min="11520" max="11520" width="23" style="50" customWidth="1"/>
    <col min="11521" max="11521" width="28.6640625" style="50" customWidth="1"/>
    <col min="11522" max="11522" width="23" style="50" customWidth="1"/>
    <col min="11523" max="11523" width="28.6640625" style="50" customWidth="1"/>
    <col min="11524" max="11524" width="24" style="50" customWidth="1"/>
    <col min="11525" max="11770" width="9.109375" style="50"/>
    <col min="11771" max="11771" width="50.44140625" style="50" customWidth="1"/>
    <col min="11772" max="11772" width="30.6640625" style="50" customWidth="1"/>
    <col min="11773" max="11773" width="20.44140625" style="50" customWidth="1"/>
    <col min="11774" max="11774" width="15" style="50" customWidth="1"/>
    <col min="11775" max="11775" width="20.44140625" style="50" customWidth="1"/>
    <col min="11776" max="11776" width="23" style="50" customWidth="1"/>
    <col min="11777" max="11777" width="28.6640625" style="50" customWidth="1"/>
    <col min="11778" max="11778" width="23" style="50" customWidth="1"/>
    <col min="11779" max="11779" width="28.6640625" style="50" customWidth="1"/>
    <col min="11780" max="11780" width="24" style="50" customWidth="1"/>
    <col min="11781" max="12026" width="9.109375" style="50"/>
    <col min="12027" max="12027" width="50.44140625" style="50" customWidth="1"/>
    <col min="12028" max="12028" width="30.6640625" style="50" customWidth="1"/>
    <col min="12029" max="12029" width="20.44140625" style="50" customWidth="1"/>
    <col min="12030" max="12030" width="15" style="50" customWidth="1"/>
    <col min="12031" max="12031" width="20.44140625" style="50" customWidth="1"/>
    <col min="12032" max="12032" width="23" style="50" customWidth="1"/>
    <col min="12033" max="12033" width="28.6640625" style="50" customWidth="1"/>
    <col min="12034" max="12034" width="23" style="50" customWidth="1"/>
    <col min="12035" max="12035" width="28.6640625" style="50" customWidth="1"/>
    <col min="12036" max="12036" width="24" style="50" customWidth="1"/>
    <col min="12037" max="12282" width="9.109375" style="50"/>
    <col min="12283" max="12283" width="50.44140625" style="50" customWidth="1"/>
    <col min="12284" max="12284" width="30.6640625" style="50" customWidth="1"/>
    <col min="12285" max="12285" width="20.44140625" style="50" customWidth="1"/>
    <col min="12286" max="12286" width="15" style="50" customWidth="1"/>
    <col min="12287" max="12287" width="20.44140625" style="50" customWidth="1"/>
    <col min="12288" max="12288" width="23" style="50" customWidth="1"/>
    <col min="12289" max="12289" width="28.6640625" style="50" customWidth="1"/>
    <col min="12290" max="12290" width="23" style="50" customWidth="1"/>
    <col min="12291" max="12291" width="28.6640625" style="50" customWidth="1"/>
    <col min="12292" max="12292" width="24" style="50" customWidth="1"/>
    <col min="12293" max="12538" width="9.109375" style="50"/>
    <col min="12539" max="12539" width="50.44140625" style="50" customWidth="1"/>
    <col min="12540" max="12540" width="30.6640625" style="50" customWidth="1"/>
    <col min="12541" max="12541" width="20.44140625" style="50" customWidth="1"/>
    <col min="12542" max="12542" width="15" style="50" customWidth="1"/>
    <col min="12543" max="12543" width="20.44140625" style="50" customWidth="1"/>
    <col min="12544" max="12544" width="23" style="50" customWidth="1"/>
    <col min="12545" max="12545" width="28.6640625" style="50" customWidth="1"/>
    <col min="12546" max="12546" width="23" style="50" customWidth="1"/>
    <col min="12547" max="12547" width="28.6640625" style="50" customWidth="1"/>
    <col min="12548" max="12548" width="24" style="50" customWidth="1"/>
    <col min="12549" max="12794" width="9.109375" style="50"/>
    <col min="12795" max="12795" width="50.44140625" style="50" customWidth="1"/>
    <col min="12796" max="12796" width="30.6640625" style="50" customWidth="1"/>
    <col min="12797" max="12797" width="20.44140625" style="50" customWidth="1"/>
    <col min="12798" max="12798" width="15" style="50" customWidth="1"/>
    <col min="12799" max="12799" width="20.44140625" style="50" customWidth="1"/>
    <col min="12800" max="12800" width="23" style="50" customWidth="1"/>
    <col min="12801" max="12801" width="28.6640625" style="50" customWidth="1"/>
    <col min="12802" max="12802" width="23" style="50" customWidth="1"/>
    <col min="12803" max="12803" width="28.6640625" style="50" customWidth="1"/>
    <col min="12804" max="12804" width="24" style="50" customWidth="1"/>
    <col min="12805" max="13050" width="9.109375" style="50"/>
    <col min="13051" max="13051" width="50.44140625" style="50" customWidth="1"/>
    <col min="13052" max="13052" width="30.6640625" style="50" customWidth="1"/>
    <col min="13053" max="13053" width="20.44140625" style="50" customWidth="1"/>
    <col min="13054" max="13054" width="15" style="50" customWidth="1"/>
    <col min="13055" max="13055" width="20.44140625" style="50" customWidth="1"/>
    <col min="13056" max="13056" width="23" style="50" customWidth="1"/>
    <col min="13057" max="13057" width="28.6640625" style="50" customWidth="1"/>
    <col min="13058" max="13058" width="23" style="50" customWidth="1"/>
    <col min="13059" max="13059" width="28.6640625" style="50" customWidth="1"/>
    <col min="13060" max="13060" width="24" style="50" customWidth="1"/>
    <col min="13061" max="13306" width="9.109375" style="50"/>
    <col min="13307" max="13307" width="50.44140625" style="50" customWidth="1"/>
    <col min="13308" max="13308" width="30.6640625" style="50" customWidth="1"/>
    <col min="13309" max="13309" width="20.44140625" style="50" customWidth="1"/>
    <col min="13310" max="13310" width="15" style="50" customWidth="1"/>
    <col min="13311" max="13311" width="20.44140625" style="50" customWidth="1"/>
    <col min="13312" max="13312" width="23" style="50" customWidth="1"/>
    <col min="13313" max="13313" width="28.6640625" style="50" customWidth="1"/>
    <col min="13314" max="13314" width="23" style="50" customWidth="1"/>
    <col min="13315" max="13315" width="28.6640625" style="50" customWidth="1"/>
    <col min="13316" max="13316" width="24" style="50" customWidth="1"/>
    <col min="13317" max="13562" width="9.109375" style="50"/>
    <col min="13563" max="13563" width="50.44140625" style="50" customWidth="1"/>
    <col min="13564" max="13564" width="30.6640625" style="50" customWidth="1"/>
    <col min="13565" max="13565" width="20.44140625" style="50" customWidth="1"/>
    <col min="13566" max="13566" width="15" style="50" customWidth="1"/>
    <col min="13567" max="13567" width="20.44140625" style="50" customWidth="1"/>
    <col min="13568" max="13568" width="23" style="50" customWidth="1"/>
    <col min="13569" max="13569" width="28.6640625" style="50" customWidth="1"/>
    <col min="13570" max="13570" width="23" style="50" customWidth="1"/>
    <col min="13571" max="13571" width="28.6640625" style="50" customWidth="1"/>
    <col min="13572" max="13572" width="24" style="50" customWidth="1"/>
    <col min="13573" max="13818" width="9.109375" style="50"/>
    <col min="13819" max="13819" width="50.44140625" style="50" customWidth="1"/>
    <col min="13820" max="13820" width="30.6640625" style="50" customWidth="1"/>
    <col min="13821" max="13821" width="20.44140625" style="50" customWidth="1"/>
    <col min="13822" max="13822" width="15" style="50" customWidth="1"/>
    <col min="13823" max="13823" width="20.44140625" style="50" customWidth="1"/>
    <col min="13824" max="13824" width="23" style="50" customWidth="1"/>
    <col min="13825" max="13825" width="28.6640625" style="50" customWidth="1"/>
    <col min="13826" max="13826" width="23" style="50" customWidth="1"/>
    <col min="13827" max="13827" width="28.6640625" style="50" customWidth="1"/>
    <col min="13828" max="13828" width="24" style="50" customWidth="1"/>
    <col min="13829" max="14074" width="9.109375" style="50"/>
    <col min="14075" max="14075" width="50.44140625" style="50" customWidth="1"/>
    <col min="14076" max="14076" width="30.6640625" style="50" customWidth="1"/>
    <col min="14077" max="14077" width="20.44140625" style="50" customWidth="1"/>
    <col min="14078" max="14078" width="15" style="50" customWidth="1"/>
    <col min="14079" max="14079" width="20.44140625" style="50" customWidth="1"/>
    <col min="14080" max="14080" width="23" style="50" customWidth="1"/>
    <col min="14081" max="14081" width="28.6640625" style="50" customWidth="1"/>
    <col min="14082" max="14082" width="23" style="50" customWidth="1"/>
    <col min="14083" max="14083" width="28.6640625" style="50" customWidth="1"/>
    <col min="14084" max="14084" width="24" style="50" customWidth="1"/>
    <col min="14085" max="14330" width="9.109375" style="50"/>
    <col min="14331" max="14331" width="50.44140625" style="50" customWidth="1"/>
    <col min="14332" max="14332" width="30.6640625" style="50" customWidth="1"/>
    <col min="14333" max="14333" width="20.44140625" style="50" customWidth="1"/>
    <col min="14334" max="14334" width="15" style="50" customWidth="1"/>
    <col min="14335" max="14335" width="20.44140625" style="50" customWidth="1"/>
    <col min="14336" max="14336" width="23" style="50" customWidth="1"/>
    <col min="14337" max="14337" width="28.6640625" style="50" customWidth="1"/>
    <col min="14338" max="14338" width="23" style="50" customWidth="1"/>
    <col min="14339" max="14339" width="28.6640625" style="50" customWidth="1"/>
    <col min="14340" max="14340" width="24" style="50" customWidth="1"/>
    <col min="14341" max="14586" width="9.109375" style="50"/>
    <col min="14587" max="14587" width="50.44140625" style="50" customWidth="1"/>
    <col min="14588" max="14588" width="30.6640625" style="50" customWidth="1"/>
    <col min="14589" max="14589" width="20.44140625" style="50" customWidth="1"/>
    <col min="14590" max="14590" width="15" style="50" customWidth="1"/>
    <col min="14591" max="14591" width="20.44140625" style="50" customWidth="1"/>
    <col min="14592" max="14592" width="23" style="50" customWidth="1"/>
    <col min="14593" max="14593" width="28.6640625" style="50" customWidth="1"/>
    <col min="14594" max="14594" width="23" style="50" customWidth="1"/>
    <col min="14595" max="14595" width="28.6640625" style="50" customWidth="1"/>
    <col min="14596" max="14596" width="24" style="50" customWidth="1"/>
    <col min="14597" max="14842" width="9.109375" style="50"/>
    <col min="14843" max="14843" width="50.44140625" style="50" customWidth="1"/>
    <col min="14844" max="14844" width="30.6640625" style="50" customWidth="1"/>
    <col min="14845" max="14845" width="20.44140625" style="50" customWidth="1"/>
    <col min="14846" max="14846" width="15" style="50" customWidth="1"/>
    <col min="14847" max="14847" width="20.44140625" style="50" customWidth="1"/>
    <col min="14848" max="14848" width="23" style="50" customWidth="1"/>
    <col min="14849" max="14849" width="28.6640625" style="50" customWidth="1"/>
    <col min="14850" max="14850" width="23" style="50" customWidth="1"/>
    <col min="14851" max="14851" width="28.6640625" style="50" customWidth="1"/>
    <col min="14852" max="14852" width="24" style="50" customWidth="1"/>
    <col min="14853" max="15098" width="9.109375" style="50"/>
    <col min="15099" max="15099" width="50.44140625" style="50" customWidth="1"/>
    <col min="15100" max="15100" width="30.6640625" style="50" customWidth="1"/>
    <col min="15101" max="15101" width="20.44140625" style="50" customWidth="1"/>
    <col min="15102" max="15102" width="15" style="50" customWidth="1"/>
    <col min="15103" max="15103" width="20.44140625" style="50" customWidth="1"/>
    <col min="15104" max="15104" width="23" style="50" customWidth="1"/>
    <col min="15105" max="15105" width="28.6640625" style="50" customWidth="1"/>
    <col min="15106" max="15106" width="23" style="50" customWidth="1"/>
    <col min="15107" max="15107" width="28.6640625" style="50" customWidth="1"/>
    <col min="15108" max="15108" width="24" style="50" customWidth="1"/>
    <col min="15109" max="15354" width="9.109375" style="50"/>
    <col min="15355" max="15355" width="50.44140625" style="50" customWidth="1"/>
    <col min="15356" max="15356" width="30.6640625" style="50" customWidth="1"/>
    <col min="15357" max="15357" width="20.44140625" style="50" customWidth="1"/>
    <col min="15358" max="15358" width="15" style="50" customWidth="1"/>
    <col min="15359" max="15359" width="20.44140625" style="50" customWidth="1"/>
    <col min="15360" max="15360" width="23" style="50" customWidth="1"/>
    <col min="15361" max="15361" width="28.6640625" style="50" customWidth="1"/>
    <col min="15362" max="15362" width="23" style="50" customWidth="1"/>
    <col min="15363" max="15363" width="28.6640625" style="50" customWidth="1"/>
    <col min="15364" max="15364" width="24" style="50" customWidth="1"/>
    <col min="15365" max="15610" width="9.109375" style="50"/>
    <col min="15611" max="15611" width="50.44140625" style="50" customWidth="1"/>
    <col min="15612" max="15612" width="30.6640625" style="50" customWidth="1"/>
    <col min="15613" max="15613" width="20.44140625" style="50" customWidth="1"/>
    <col min="15614" max="15614" width="15" style="50" customWidth="1"/>
    <col min="15615" max="15615" width="20.44140625" style="50" customWidth="1"/>
    <col min="15616" max="15616" width="23" style="50" customWidth="1"/>
    <col min="15617" max="15617" width="28.6640625" style="50" customWidth="1"/>
    <col min="15618" max="15618" width="23" style="50" customWidth="1"/>
    <col min="15619" max="15619" width="28.6640625" style="50" customWidth="1"/>
    <col min="15620" max="15620" width="24" style="50" customWidth="1"/>
    <col min="15621" max="15866" width="9.109375" style="50"/>
    <col min="15867" max="15867" width="50.44140625" style="50" customWidth="1"/>
    <col min="15868" max="15868" width="30.6640625" style="50" customWidth="1"/>
    <col min="15869" max="15869" width="20.44140625" style="50" customWidth="1"/>
    <col min="15870" max="15870" width="15" style="50" customWidth="1"/>
    <col min="15871" max="15871" width="20.44140625" style="50" customWidth="1"/>
    <col min="15872" max="15872" width="23" style="50" customWidth="1"/>
    <col min="15873" max="15873" width="28.6640625" style="50" customWidth="1"/>
    <col min="15874" max="15874" width="23" style="50" customWidth="1"/>
    <col min="15875" max="15875" width="28.6640625" style="50" customWidth="1"/>
    <col min="15876" max="15876" width="24" style="50" customWidth="1"/>
    <col min="15877" max="16122" width="9.109375" style="50"/>
    <col min="16123" max="16123" width="50.44140625" style="50" customWidth="1"/>
    <col min="16124" max="16124" width="30.6640625" style="50" customWidth="1"/>
    <col min="16125" max="16125" width="20.44140625" style="50" customWidth="1"/>
    <col min="16126" max="16126" width="15" style="50" customWidth="1"/>
    <col min="16127" max="16127" width="20.44140625" style="50" customWidth="1"/>
    <col min="16128" max="16128" width="23" style="50" customWidth="1"/>
    <col min="16129" max="16129" width="28.6640625" style="50" customWidth="1"/>
    <col min="16130" max="16130" width="23" style="50" customWidth="1"/>
    <col min="16131" max="16131" width="28.6640625" style="50" customWidth="1"/>
    <col min="16132" max="16132" width="24" style="50" customWidth="1"/>
    <col min="16133" max="16384" width="9.109375" style="50"/>
  </cols>
  <sheetData>
    <row r="1" spans="1:86" s="46" customFormat="1" ht="13.8" thickBot="1" x14ac:dyDescent="0.25">
      <c r="A1" s="109" t="s">
        <v>20</v>
      </c>
      <c r="B1" s="110" t="s">
        <v>122</v>
      </c>
      <c r="C1" s="110" t="s">
        <v>120</v>
      </c>
      <c r="D1" s="110" t="s">
        <v>123</v>
      </c>
      <c r="E1" s="110" t="s">
        <v>94</v>
      </c>
      <c r="F1" s="110" t="s">
        <v>124</v>
      </c>
    </row>
    <row r="2" spans="1:86" s="94" customFormat="1" ht="13.2" x14ac:dyDescent="0.25">
      <c r="A2" s="92" t="s">
        <v>21</v>
      </c>
      <c r="B2" s="95"/>
      <c r="C2" s="93"/>
      <c r="D2" s="162"/>
      <c r="E2" s="163"/>
      <c r="F2" s="163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</row>
    <row r="3" spans="1:86" s="48" customFormat="1" ht="13.2" x14ac:dyDescent="0.25">
      <c r="A3" s="43" t="s">
        <v>22</v>
      </c>
      <c r="B3" s="67">
        <f>B5+B6+B8+B9+B11+B12+B14</f>
        <v>1611976.02</v>
      </c>
      <c r="C3" s="67">
        <f>C4+C7+C10+C13</f>
        <v>1647705</v>
      </c>
      <c r="D3" s="166">
        <f>D4+D7+D10+D13</f>
        <v>1700030</v>
      </c>
      <c r="E3" s="166">
        <f t="shared" ref="E3:F3" si="0">E4+E7+E10+E13</f>
        <v>1832930</v>
      </c>
      <c r="F3" s="166">
        <f t="shared" si="0"/>
        <v>1832930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</row>
    <row r="4" spans="1:86" s="90" customFormat="1" ht="26.4" x14ac:dyDescent="0.25">
      <c r="A4" s="88" t="s">
        <v>23</v>
      </c>
      <c r="B4" s="89">
        <f>B5+B6</f>
        <v>130503.96</v>
      </c>
      <c r="C4" s="89">
        <f>C5+C6</f>
        <v>102555</v>
      </c>
      <c r="D4" s="165">
        <f>D5+D6</f>
        <v>7000</v>
      </c>
      <c r="E4" s="165">
        <f t="shared" ref="E4:F4" si="1">E5+E6</f>
        <v>8000</v>
      </c>
      <c r="F4" s="165">
        <f t="shared" si="1"/>
        <v>8000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</row>
    <row r="5" spans="1:86" s="46" customFormat="1" ht="13.2" x14ac:dyDescent="0.25">
      <c r="A5" s="63" t="s">
        <v>96</v>
      </c>
      <c r="B5" s="65">
        <v>122751</v>
      </c>
      <c r="C5" s="65">
        <v>95555</v>
      </c>
      <c r="D5" s="164">
        <v>0</v>
      </c>
      <c r="E5" s="148">
        <v>0</v>
      </c>
      <c r="F5" s="148">
        <v>0</v>
      </c>
    </row>
    <row r="6" spans="1:86" s="46" customFormat="1" ht="26.4" x14ac:dyDescent="0.25">
      <c r="A6" s="63" t="s">
        <v>97</v>
      </c>
      <c r="B6" s="65">
        <v>7752.96</v>
      </c>
      <c r="C6" s="65">
        <v>7000</v>
      </c>
      <c r="D6" s="164">
        <v>7000</v>
      </c>
      <c r="E6" s="148">
        <v>8000</v>
      </c>
      <c r="F6" s="148">
        <v>8000</v>
      </c>
    </row>
    <row r="7" spans="1:86" s="90" customFormat="1" ht="39.6" x14ac:dyDescent="0.25">
      <c r="A7" s="88" t="s">
        <v>24</v>
      </c>
      <c r="B7" s="89">
        <f>B8+B9</f>
        <v>106829.13</v>
      </c>
      <c r="C7" s="89">
        <f>C8+C9</f>
        <v>109150</v>
      </c>
      <c r="D7" s="165">
        <f t="shared" ref="D7:F7" si="2">D8+D9</f>
        <v>118650</v>
      </c>
      <c r="E7" s="165">
        <f t="shared" si="2"/>
        <v>150650</v>
      </c>
      <c r="F7" s="165">
        <f t="shared" si="2"/>
        <v>150650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</row>
    <row r="8" spans="1:86" s="46" customFormat="1" ht="26.4" x14ac:dyDescent="0.25">
      <c r="A8" s="63" t="s">
        <v>98</v>
      </c>
      <c r="B8" s="65">
        <v>105679.13</v>
      </c>
      <c r="C8" s="65">
        <v>106500</v>
      </c>
      <c r="D8" s="164">
        <v>116000</v>
      </c>
      <c r="E8" s="148">
        <v>148000</v>
      </c>
      <c r="F8" s="148">
        <v>148000</v>
      </c>
    </row>
    <row r="9" spans="1:86" s="46" customFormat="1" ht="26.4" x14ac:dyDescent="0.25">
      <c r="A9" s="63" t="s">
        <v>99</v>
      </c>
      <c r="B9" s="65">
        <v>1150</v>
      </c>
      <c r="C9" s="65">
        <v>2650</v>
      </c>
      <c r="D9" s="164">
        <v>2650</v>
      </c>
      <c r="E9" s="148">
        <v>2650</v>
      </c>
      <c r="F9" s="148">
        <v>2650</v>
      </c>
    </row>
    <row r="10" spans="1:86" s="90" customFormat="1" ht="26.4" x14ac:dyDescent="0.25">
      <c r="A10" s="88" t="s">
        <v>25</v>
      </c>
      <c r="B10" s="89">
        <f>B11+B12</f>
        <v>1373847.75</v>
      </c>
      <c r="C10" s="89">
        <f>C11+C12</f>
        <v>1434000</v>
      </c>
      <c r="D10" s="165">
        <f>D11+D12</f>
        <v>1572380</v>
      </c>
      <c r="E10" s="165">
        <f t="shared" ref="E10:F10" si="3">E11+E12</f>
        <v>1672280</v>
      </c>
      <c r="F10" s="165">
        <f t="shared" si="3"/>
        <v>1672280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</row>
    <row r="11" spans="1:86" s="46" customFormat="1" ht="26.4" x14ac:dyDescent="0.25">
      <c r="A11" s="63" t="s">
        <v>101</v>
      </c>
      <c r="B11" s="65">
        <v>63030</v>
      </c>
      <c r="C11" s="65">
        <v>31700</v>
      </c>
      <c r="D11" s="164">
        <v>26180</v>
      </c>
      <c r="E11" s="148">
        <v>26180</v>
      </c>
      <c r="F11" s="148">
        <v>26180</v>
      </c>
    </row>
    <row r="12" spans="1:86" s="46" customFormat="1" ht="13.2" x14ac:dyDescent="0.25">
      <c r="A12" s="63" t="s">
        <v>100</v>
      </c>
      <c r="B12" s="65">
        <v>1310817.75</v>
      </c>
      <c r="C12" s="65">
        <v>1402300</v>
      </c>
      <c r="D12" s="164">
        <v>1546200</v>
      </c>
      <c r="E12" s="148">
        <v>1646100</v>
      </c>
      <c r="F12" s="148">
        <v>1646100</v>
      </c>
    </row>
    <row r="13" spans="1:86" s="90" customFormat="1" ht="13.2" x14ac:dyDescent="0.25">
      <c r="A13" s="88" t="s">
        <v>26</v>
      </c>
      <c r="B13" s="89">
        <f>B14</f>
        <v>795.18</v>
      </c>
      <c r="C13" s="89">
        <f>C14</f>
        <v>2000</v>
      </c>
      <c r="D13" s="165">
        <f t="shared" ref="D13" si="4">D14</f>
        <v>2000</v>
      </c>
      <c r="E13" s="165">
        <v>2000</v>
      </c>
      <c r="F13" s="165">
        <v>2000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</row>
    <row r="14" spans="1:86" ht="16.95" customHeight="1" x14ac:dyDescent="0.25">
      <c r="A14" s="102" t="s">
        <v>102</v>
      </c>
      <c r="B14" s="103">
        <v>795.18</v>
      </c>
      <c r="C14" s="103">
        <v>2000</v>
      </c>
      <c r="D14" s="164">
        <v>2000</v>
      </c>
      <c r="E14" s="148">
        <v>2000</v>
      </c>
      <c r="F14" s="148">
        <v>2000</v>
      </c>
    </row>
    <row r="15" spans="1:86" s="48" customFormat="1" ht="13.2" x14ac:dyDescent="0.25">
      <c r="A15" s="43" t="s">
        <v>27</v>
      </c>
      <c r="B15" s="67">
        <f>B16</f>
        <v>6802</v>
      </c>
      <c r="C15" s="67">
        <f>C16</f>
        <v>7000</v>
      </c>
      <c r="D15" s="166">
        <f t="shared" ref="D15:F16" si="5">D16</f>
        <v>7000</v>
      </c>
      <c r="E15" s="166">
        <f t="shared" si="5"/>
        <v>7000</v>
      </c>
      <c r="F15" s="166">
        <f t="shared" si="5"/>
        <v>7000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</row>
    <row r="16" spans="1:86" s="90" customFormat="1" ht="26.4" x14ac:dyDescent="0.25">
      <c r="A16" s="88" t="s">
        <v>28</v>
      </c>
      <c r="B16" s="89">
        <f>B17</f>
        <v>6802</v>
      </c>
      <c r="C16" s="89">
        <f>C17</f>
        <v>7000</v>
      </c>
      <c r="D16" s="165">
        <f t="shared" si="5"/>
        <v>7000</v>
      </c>
      <c r="E16" s="165">
        <v>7000</v>
      </c>
      <c r="F16" s="165">
        <v>7000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</row>
    <row r="17" spans="1:86" s="46" customFormat="1" ht="13.2" x14ac:dyDescent="0.25">
      <c r="A17" s="63" t="s">
        <v>103</v>
      </c>
      <c r="B17" s="65">
        <v>6802</v>
      </c>
      <c r="C17" s="65">
        <v>7000</v>
      </c>
      <c r="D17" s="164">
        <v>7000</v>
      </c>
      <c r="E17" s="148">
        <v>7000</v>
      </c>
      <c r="F17" s="148">
        <v>7000</v>
      </c>
    </row>
    <row r="18" spans="1:86" s="123" customFormat="1" ht="13.2" x14ac:dyDescent="0.25">
      <c r="A18" s="150" t="s">
        <v>114</v>
      </c>
      <c r="B18" s="151"/>
      <c r="C18" s="151">
        <f>C19</f>
        <v>261600</v>
      </c>
      <c r="D18" s="167">
        <f>D19</f>
        <v>100000</v>
      </c>
      <c r="E18" s="167">
        <f t="shared" ref="E18:F18" si="6">E19</f>
        <v>0</v>
      </c>
      <c r="F18" s="167">
        <f t="shared" si="6"/>
        <v>0</v>
      </c>
    </row>
    <row r="19" spans="1:86" s="123" customFormat="1" ht="13.2" x14ac:dyDescent="0.25">
      <c r="A19" s="152" t="s">
        <v>115</v>
      </c>
      <c r="B19" s="153"/>
      <c r="C19" s="153">
        <f>C20</f>
        <v>261600</v>
      </c>
      <c r="D19" s="168">
        <f>D20</f>
        <v>100000</v>
      </c>
      <c r="E19" s="168">
        <f t="shared" ref="E19:F19" si="7">E20</f>
        <v>0</v>
      </c>
      <c r="F19" s="168">
        <f t="shared" si="7"/>
        <v>0</v>
      </c>
    </row>
    <row r="20" spans="1:86" s="46" customFormat="1" ht="13.2" x14ac:dyDescent="0.25">
      <c r="A20" s="63" t="s">
        <v>116</v>
      </c>
      <c r="B20" s="65">
        <v>166636.18</v>
      </c>
      <c r="C20" s="65">
        <v>261600</v>
      </c>
      <c r="D20" s="164">
        <v>100000</v>
      </c>
      <c r="E20" s="148">
        <v>0</v>
      </c>
      <c r="F20" s="148">
        <v>0</v>
      </c>
    </row>
    <row r="21" spans="1:86" s="98" customFormat="1" ht="13.2" x14ac:dyDescent="0.25">
      <c r="A21" s="96" t="s">
        <v>29</v>
      </c>
      <c r="B21" s="97">
        <f>B15+B3</f>
        <v>1618778.02</v>
      </c>
      <c r="C21" s="97">
        <f>C15+C3+C18</f>
        <v>1916305</v>
      </c>
      <c r="D21" s="169">
        <f>D15+D3+D18</f>
        <v>1807030</v>
      </c>
      <c r="E21" s="169">
        <f>E15+E3</f>
        <v>1839930</v>
      </c>
      <c r="F21" s="169">
        <f>F15+F3</f>
        <v>1839930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</row>
    <row r="22" spans="1:86" s="68" customFormat="1" ht="13.2" x14ac:dyDescent="0.25">
      <c r="A22" s="43" t="s">
        <v>30</v>
      </c>
      <c r="B22" s="67">
        <f>B23+B27+B32</f>
        <v>1370918.36</v>
      </c>
      <c r="C22" s="67">
        <f>C23+C27+C32</f>
        <v>1728387</v>
      </c>
      <c r="D22" s="67">
        <f t="shared" ref="D22:F22" si="8">D23+D27+D32</f>
        <v>1624650</v>
      </c>
      <c r="E22" s="67">
        <f t="shared" si="8"/>
        <v>1655150</v>
      </c>
      <c r="F22" s="67">
        <f t="shared" si="8"/>
        <v>1655150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</row>
    <row r="23" spans="1:86" s="90" customFormat="1" ht="13.2" x14ac:dyDescent="0.25">
      <c r="A23" s="88" t="s">
        <v>31</v>
      </c>
      <c r="B23" s="89">
        <f>B24+B26+B25</f>
        <v>1191595.6000000001</v>
      </c>
      <c r="C23" s="89">
        <f>C24+C26+C25</f>
        <v>1457687</v>
      </c>
      <c r="D23" s="89">
        <f>D24+D26+D25</f>
        <v>1348000</v>
      </c>
      <c r="E23" s="89">
        <v>1370000</v>
      </c>
      <c r="F23" s="89">
        <v>1370000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</row>
    <row r="24" spans="1:86" s="46" customFormat="1" ht="13.2" x14ac:dyDescent="0.25">
      <c r="A24" s="63" t="s">
        <v>104</v>
      </c>
      <c r="B24" s="65">
        <v>1018242.69</v>
      </c>
      <c r="C24" s="65">
        <v>1189187</v>
      </c>
      <c r="D24" s="113">
        <f>'POSEBNI DIO'!D21+'POSEBNI DIO'!D39+'POSEBNI DIO'!D76+'POSEBNI DIO'!D85</f>
        <v>1105000</v>
      </c>
      <c r="E24" s="113"/>
      <c r="F24" s="113"/>
    </row>
    <row r="25" spans="1:86" s="46" customFormat="1" ht="13.2" x14ac:dyDescent="0.25">
      <c r="A25" s="63" t="s">
        <v>63</v>
      </c>
      <c r="B25" s="65">
        <v>45095.54</v>
      </c>
      <c r="C25" s="65">
        <v>75000</v>
      </c>
      <c r="D25" s="113">
        <f>'POSEBNI DIO'!D22+'POSEBNI DIO'!D40</f>
        <v>75000</v>
      </c>
      <c r="E25" s="65"/>
      <c r="F25" s="65"/>
    </row>
    <row r="26" spans="1:86" s="46" customFormat="1" ht="13.2" x14ac:dyDescent="0.25">
      <c r="A26" s="63" t="s">
        <v>58</v>
      </c>
      <c r="B26" s="65">
        <v>128257.37</v>
      </c>
      <c r="C26" s="65">
        <v>193500</v>
      </c>
      <c r="D26" s="112">
        <f>'POSEBNI DIO'!D23+'POSEBNI DIO'!D41+'POSEBNI DIO'!D77+'POSEBNI DIO'!D86</f>
        <v>168000</v>
      </c>
      <c r="E26" s="65"/>
      <c r="F26" s="65"/>
    </row>
    <row r="27" spans="1:86" s="91" customFormat="1" ht="13.2" x14ac:dyDescent="0.25">
      <c r="A27" s="88" t="s">
        <v>32</v>
      </c>
      <c r="B27" s="89">
        <f>B28+B30+B31+B29</f>
        <v>178475.94</v>
      </c>
      <c r="C27" s="89">
        <f>C28+C30+C31+C29</f>
        <v>269600</v>
      </c>
      <c r="D27" s="89">
        <f>D28+D30+D31+D29</f>
        <v>275550</v>
      </c>
      <c r="E27" s="89">
        <v>284050</v>
      </c>
      <c r="F27" s="89">
        <v>284050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</row>
    <row r="28" spans="1:86" s="46" customFormat="1" ht="14.4" customHeight="1" x14ac:dyDescent="0.25">
      <c r="A28" s="63" t="s">
        <v>64</v>
      </c>
      <c r="B28" s="65">
        <v>30051.27</v>
      </c>
      <c r="C28" s="65">
        <v>49000</v>
      </c>
      <c r="D28" s="112">
        <f>'POSEBNI DIO'!D25+'POSEBNI DIO'!D43+'POSEBNI DIO'!D68+'POSEBNI DIO'!D79</f>
        <v>41500</v>
      </c>
      <c r="E28" s="65"/>
      <c r="F28" s="65"/>
    </row>
    <row r="29" spans="1:86" s="46" customFormat="1" ht="13.2" x14ac:dyDescent="0.25">
      <c r="A29" s="63" t="s">
        <v>49</v>
      </c>
      <c r="B29" s="65">
        <v>61764.12</v>
      </c>
      <c r="C29" s="65">
        <v>90650</v>
      </c>
      <c r="D29" s="112">
        <f>'POSEBNI DIO'!D26+'POSEBNI DIO'!D44+'POSEBNI DIO'!D59+'POSEBNI DIO'!D69+'POSEBNI DIO'!D88</f>
        <v>92650</v>
      </c>
      <c r="E29" s="65"/>
      <c r="F29" s="65"/>
    </row>
    <row r="30" spans="1:86" s="46" customFormat="1" ht="13.2" x14ac:dyDescent="0.25">
      <c r="A30" s="63" t="s">
        <v>50</v>
      </c>
      <c r="B30" s="65">
        <v>70266.13</v>
      </c>
      <c r="C30" s="65">
        <v>97400</v>
      </c>
      <c r="D30" s="112">
        <f>'POSEBNI DIO'!D10+'POSEBNI DIO'!D27+'POSEBNI DIO'!D45</f>
        <v>107400</v>
      </c>
      <c r="E30" s="65"/>
      <c r="F30" s="65"/>
    </row>
    <row r="31" spans="1:86" s="46" customFormat="1" ht="13.2" x14ac:dyDescent="0.25">
      <c r="A31" s="63" t="s">
        <v>59</v>
      </c>
      <c r="B31" s="65">
        <v>16394.419999999998</v>
      </c>
      <c r="C31" s="65">
        <v>32550</v>
      </c>
      <c r="D31" s="112">
        <f>'POSEBNI DIO'!D28+'POSEBNI DIO'!D46+'POSEBNI DIO'!D70</f>
        <v>34000</v>
      </c>
      <c r="E31" s="65"/>
      <c r="F31" s="65"/>
    </row>
    <row r="32" spans="1:86" s="91" customFormat="1" ht="13.2" x14ac:dyDescent="0.25">
      <c r="A32" s="88" t="s">
        <v>33</v>
      </c>
      <c r="B32" s="89">
        <f>B33</f>
        <v>846.82</v>
      </c>
      <c r="C32" s="89">
        <f>C33</f>
        <v>1100</v>
      </c>
      <c r="D32" s="89">
        <f t="shared" ref="D32" si="9">D33</f>
        <v>1100</v>
      </c>
      <c r="E32" s="89">
        <v>1100</v>
      </c>
      <c r="F32" s="89">
        <v>1100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</row>
    <row r="33" spans="1:86" s="46" customFormat="1" ht="13.2" x14ac:dyDescent="0.25">
      <c r="A33" s="63" t="s">
        <v>65</v>
      </c>
      <c r="B33" s="65">
        <v>846.82</v>
      </c>
      <c r="C33" s="65">
        <v>1100</v>
      </c>
      <c r="D33" s="112">
        <f>'POSEBNI DIO'!D48</f>
        <v>1100</v>
      </c>
      <c r="E33" s="65"/>
      <c r="F33" s="65"/>
    </row>
    <row r="34" spans="1:86" s="68" customFormat="1" ht="13.2" x14ac:dyDescent="0.25">
      <c r="A34" s="43" t="s">
        <v>34</v>
      </c>
      <c r="B34" s="67">
        <f>B35+B37+B41</f>
        <v>81223.55</v>
      </c>
      <c r="C34" s="67">
        <f>C35+C37+C41</f>
        <v>187918</v>
      </c>
      <c r="D34" s="67">
        <f>D35+D37+D41</f>
        <v>182380</v>
      </c>
      <c r="E34" s="67">
        <f t="shared" ref="E34:F34" si="10">E35+E37+E41</f>
        <v>184780</v>
      </c>
      <c r="F34" s="67">
        <f t="shared" si="10"/>
        <v>184780</v>
      </c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</row>
    <row r="35" spans="1:86" s="90" customFormat="1" ht="26.4" x14ac:dyDescent="0.25">
      <c r="A35" s="88" t="s">
        <v>35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</row>
    <row r="36" spans="1:86" s="46" customFormat="1" ht="26.4" x14ac:dyDescent="0.25">
      <c r="A36" s="63" t="s">
        <v>35</v>
      </c>
      <c r="B36" s="65">
        <v>0</v>
      </c>
      <c r="C36" s="65">
        <v>0</v>
      </c>
      <c r="D36" s="112">
        <v>0</v>
      </c>
      <c r="E36" s="65">
        <v>0</v>
      </c>
      <c r="F36" s="65">
        <v>0</v>
      </c>
    </row>
    <row r="37" spans="1:86" s="90" customFormat="1" ht="26.4" x14ac:dyDescent="0.25">
      <c r="A37" s="88" t="s">
        <v>36</v>
      </c>
      <c r="B37" s="89">
        <f>B39+B40</f>
        <v>81223.55</v>
      </c>
      <c r="C37" s="89">
        <f>C39+C40</f>
        <v>133118</v>
      </c>
      <c r="D37" s="89">
        <f>D39+D40+D38</f>
        <v>142380</v>
      </c>
      <c r="E37" s="89">
        <v>129780</v>
      </c>
      <c r="F37" s="89">
        <v>129780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</row>
    <row r="38" spans="1:86" s="90" customFormat="1" ht="13.2" x14ac:dyDescent="0.25">
      <c r="A38" s="63" t="s">
        <v>51</v>
      </c>
      <c r="B38" s="65">
        <v>0</v>
      </c>
      <c r="C38" s="65">
        <v>0</v>
      </c>
      <c r="D38" s="65">
        <v>14800</v>
      </c>
      <c r="E38" s="65"/>
      <c r="F38" s="6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</row>
    <row r="39" spans="1:86" s="46" customFormat="1" ht="13.2" x14ac:dyDescent="0.25">
      <c r="A39" s="63" t="s">
        <v>52</v>
      </c>
      <c r="B39" s="65">
        <v>5583.55</v>
      </c>
      <c r="C39" s="65">
        <v>13000</v>
      </c>
      <c r="D39" s="112">
        <f>'POSEBNI DIO'!D50+'POSEBNI DIO'!D61</f>
        <v>13000</v>
      </c>
      <c r="E39" s="65"/>
      <c r="F39" s="65"/>
    </row>
    <row r="40" spans="1:86" s="46" customFormat="1" ht="13.2" x14ac:dyDescent="0.25">
      <c r="A40" s="63" t="s">
        <v>53</v>
      </c>
      <c r="B40" s="65">
        <v>75640</v>
      </c>
      <c r="C40" s="65">
        <v>120118</v>
      </c>
      <c r="D40" s="112">
        <v>114580</v>
      </c>
      <c r="E40" s="65"/>
      <c r="F40" s="65"/>
    </row>
    <row r="41" spans="1:86" s="90" customFormat="1" ht="26.4" x14ac:dyDescent="0.25">
      <c r="A41" s="88" t="s">
        <v>37</v>
      </c>
      <c r="B41" s="89">
        <f>B42</f>
        <v>0</v>
      </c>
      <c r="C41" s="89">
        <f>C42</f>
        <v>54800</v>
      </c>
      <c r="D41" s="89">
        <f t="shared" ref="D41" si="11">D42</f>
        <v>40000</v>
      </c>
      <c r="E41" s="89">
        <v>55000</v>
      </c>
      <c r="F41" s="89">
        <v>55000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</row>
    <row r="42" spans="1:86" s="46" customFormat="1" ht="13.2" x14ac:dyDescent="0.25">
      <c r="A42" s="63" t="s">
        <v>67</v>
      </c>
      <c r="B42" s="65">
        <v>0</v>
      </c>
      <c r="C42" s="65">
        <v>54800</v>
      </c>
      <c r="D42" s="112">
        <f>'POSEBNI DIO'!D53+'POSEBNI DIO'!D33</f>
        <v>40000</v>
      </c>
      <c r="E42" s="65"/>
      <c r="F42" s="65"/>
    </row>
    <row r="43" spans="1:86" s="101" customFormat="1" ht="13.2" x14ac:dyDescent="0.25">
      <c r="A43" s="99" t="s">
        <v>38</v>
      </c>
      <c r="B43" s="100">
        <f>B34+B22</f>
        <v>1452141.9100000001</v>
      </c>
      <c r="C43" s="100">
        <f>C34+C22</f>
        <v>1916305</v>
      </c>
      <c r="D43" s="100">
        <f t="shared" ref="D43:F43" si="12">D34+D22</f>
        <v>1807030</v>
      </c>
      <c r="E43" s="100">
        <f t="shared" si="12"/>
        <v>1839930</v>
      </c>
      <c r="F43" s="100">
        <f t="shared" si="12"/>
        <v>1839930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</row>
  </sheetData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11"/>
  <sheetViews>
    <sheetView workbookViewId="0">
      <selection activeCell="B8" sqref="B8:F8"/>
    </sheetView>
  </sheetViews>
  <sheetFormatPr defaultRowHeight="12.6" x14ac:dyDescent="0.2"/>
  <cols>
    <col min="1" max="1" width="48.33203125" style="50" customWidth="1"/>
    <col min="2" max="2" width="21.44140625" style="50" customWidth="1"/>
    <col min="3" max="3" width="20.44140625" style="64" customWidth="1"/>
    <col min="4" max="4" width="22" style="64" customWidth="1"/>
    <col min="5" max="6" width="22.33203125" style="64" customWidth="1"/>
    <col min="7" max="250" width="9.109375" style="50"/>
    <col min="251" max="251" width="48.33203125" style="50" customWidth="1"/>
    <col min="252" max="252" width="29.44140625" style="50" customWidth="1"/>
    <col min="253" max="253" width="23.5546875" style="50" customWidth="1"/>
    <col min="254" max="254" width="14.6640625" style="50" customWidth="1"/>
    <col min="255" max="255" width="23.5546875" style="50" customWidth="1"/>
    <col min="256" max="256" width="22" style="50" customWidth="1"/>
    <col min="257" max="257" width="27.5546875" style="50" customWidth="1"/>
    <col min="258" max="258" width="22" style="50" customWidth="1"/>
    <col min="259" max="259" width="27.5546875" style="50" customWidth="1"/>
    <col min="260" max="260" width="22.88671875" style="50" customWidth="1"/>
    <col min="261" max="506" width="9.109375" style="50"/>
    <col min="507" max="507" width="48.33203125" style="50" customWidth="1"/>
    <col min="508" max="508" width="29.44140625" style="50" customWidth="1"/>
    <col min="509" max="509" width="23.5546875" style="50" customWidth="1"/>
    <col min="510" max="510" width="14.6640625" style="50" customWidth="1"/>
    <col min="511" max="511" width="23.5546875" style="50" customWidth="1"/>
    <col min="512" max="512" width="22" style="50" customWidth="1"/>
    <col min="513" max="513" width="27.5546875" style="50" customWidth="1"/>
    <col min="514" max="514" width="22" style="50" customWidth="1"/>
    <col min="515" max="515" width="27.5546875" style="50" customWidth="1"/>
    <col min="516" max="516" width="22.88671875" style="50" customWidth="1"/>
    <col min="517" max="762" width="9.109375" style="50"/>
    <col min="763" max="763" width="48.33203125" style="50" customWidth="1"/>
    <col min="764" max="764" width="29.44140625" style="50" customWidth="1"/>
    <col min="765" max="765" width="23.5546875" style="50" customWidth="1"/>
    <col min="766" max="766" width="14.6640625" style="50" customWidth="1"/>
    <col min="767" max="767" width="23.5546875" style="50" customWidth="1"/>
    <col min="768" max="768" width="22" style="50" customWidth="1"/>
    <col min="769" max="769" width="27.5546875" style="50" customWidth="1"/>
    <col min="770" max="770" width="22" style="50" customWidth="1"/>
    <col min="771" max="771" width="27.5546875" style="50" customWidth="1"/>
    <col min="772" max="772" width="22.88671875" style="50" customWidth="1"/>
    <col min="773" max="1018" width="9.109375" style="50"/>
    <col min="1019" max="1019" width="48.33203125" style="50" customWidth="1"/>
    <col min="1020" max="1020" width="29.44140625" style="50" customWidth="1"/>
    <col min="1021" max="1021" width="23.5546875" style="50" customWidth="1"/>
    <col min="1022" max="1022" width="14.6640625" style="50" customWidth="1"/>
    <col min="1023" max="1023" width="23.5546875" style="50" customWidth="1"/>
    <col min="1024" max="1024" width="22" style="50" customWidth="1"/>
    <col min="1025" max="1025" width="27.5546875" style="50" customWidth="1"/>
    <col min="1026" max="1026" width="22" style="50" customWidth="1"/>
    <col min="1027" max="1027" width="27.5546875" style="50" customWidth="1"/>
    <col min="1028" max="1028" width="22.88671875" style="50" customWidth="1"/>
    <col min="1029" max="1274" width="9.109375" style="50"/>
    <col min="1275" max="1275" width="48.33203125" style="50" customWidth="1"/>
    <col min="1276" max="1276" width="29.44140625" style="50" customWidth="1"/>
    <col min="1277" max="1277" width="23.5546875" style="50" customWidth="1"/>
    <col min="1278" max="1278" width="14.6640625" style="50" customWidth="1"/>
    <col min="1279" max="1279" width="23.5546875" style="50" customWidth="1"/>
    <col min="1280" max="1280" width="22" style="50" customWidth="1"/>
    <col min="1281" max="1281" width="27.5546875" style="50" customWidth="1"/>
    <col min="1282" max="1282" width="22" style="50" customWidth="1"/>
    <col min="1283" max="1283" width="27.5546875" style="50" customWidth="1"/>
    <col min="1284" max="1284" width="22.88671875" style="50" customWidth="1"/>
    <col min="1285" max="1530" width="9.109375" style="50"/>
    <col min="1531" max="1531" width="48.33203125" style="50" customWidth="1"/>
    <col min="1532" max="1532" width="29.44140625" style="50" customWidth="1"/>
    <col min="1533" max="1533" width="23.5546875" style="50" customWidth="1"/>
    <col min="1534" max="1534" width="14.6640625" style="50" customWidth="1"/>
    <col min="1535" max="1535" width="23.5546875" style="50" customWidth="1"/>
    <col min="1536" max="1536" width="22" style="50" customWidth="1"/>
    <col min="1537" max="1537" width="27.5546875" style="50" customWidth="1"/>
    <col min="1538" max="1538" width="22" style="50" customWidth="1"/>
    <col min="1539" max="1539" width="27.5546875" style="50" customWidth="1"/>
    <col min="1540" max="1540" width="22.88671875" style="50" customWidth="1"/>
    <col min="1541" max="1786" width="9.109375" style="50"/>
    <col min="1787" max="1787" width="48.33203125" style="50" customWidth="1"/>
    <col min="1788" max="1788" width="29.44140625" style="50" customWidth="1"/>
    <col min="1789" max="1789" width="23.5546875" style="50" customWidth="1"/>
    <col min="1790" max="1790" width="14.6640625" style="50" customWidth="1"/>
    <col min="1791" max="1791" width="23.5546875" style="50" customWidth="1"/>
    <col min="1792" max="1792" width="22" style="50" customWidth="1"/>
    <col min="1793" max="1793" width="27.5546875" style="50" customWidth="1"/>
    <col min="1794" max="1794" width="22" style="50" customWidth="1"/>
    <col min="1795" max="1795" width="27.5546875" style="50" customWidth="1"/>
    <col min="1796" max="1796" width="22.88671875" style="50" customWidth="1"/>
    <col min="1797" max="2042" width="9.109375" style="50"/>
    <col min="2043" max="2043" width="48.33203125" style="50" customWidth="1"/>
    <col min="2044" max="2044" width="29.44140625" style="50" customWidth="1"/>
    <col min="2045" max="2045" width="23.5546875" style="50" customWidth="1"/>
    <col min="2046" max="2046" width="14.6640625" style="50" customWidth="1"/>
    <col min="2047" max="2047" width="23.5546875" style="50" customWidth="1"/>
    <col min="2048" max="2048" width="22" style="50" customWidth="1"/>
    <col min="2049" max="2049" width="27.5546875" style="50" customWidth="1"/>
    <col min="2050" max="2050" width="22" style="50" customWidth="1"/>
    <col min="2051" max="2051" width="27.5546875" style="50" customWidth="1"/>
    <col min="2052" max="2052" width="22.88671875" style="50" customWidth="1"/>
    <col min="2053" max="2298" width="9.109375" style="50"/>
    <col min="2299" max="2299" width="48.33203125" style="50" customWidth="1"/>
    <col min="2300" max="2300" width="29.44140625" style="50" customWidth="1"/>
    <col min="2301" max="2301" width="23.5546875" style="50" customWidth="1"/>
    <col min="2302" max="2302" width="14.6640625" style="50" customWidth="1"/>
    <col min="2303" max="2303" width="23.5546875" style="50" customWidth="1"/>
    <col min="2304" max="2304" width="22" style="50" customWidth="1"/>
    <col min="2305" max="2305" width="27.5546875" style="50" customWidth="1"/>
    <col min="2306" max="2306" width="22" style="50" customWidth="1"/>
    <col min="2307" max="2307" width="27.5546875" style="50" customWidth="1"/>
    <col min="2308" max="2308" width="22.88671875" style="50" customWidth="1"/>
    <col min="2309" max="2554" width="9.109375" style="50"/>
    <col min="2555" max="2555" width="48.33203125" style="50" customWidth="1"/>
    <col min="2556" max="2556" width="29.44140625" style="50" customWidth="1"/>
    <col min="2557" max="2557" width="23.5546875" style="50" customWidth="1"/>
    <col min="2558" max="2558" width="14.6640625" style="50" customWidth="1"/>
    <col min="2559" max="2559" width="23.5546875" style="50" customWidth="1"/>
    <col min="2560" max="2560" width="22" style="50" customWidth="1"/>
    <col min="2561" max="2561" width="27.5546875" style="50" customWidth="1"/>
    <col min="2562" max="2562" width="22" style="50" customWidth="1"/>
    <col min="2563" max="2563" width="27.5546875" style="50" customWidth="1"/>
    <col min="2564" max="2564" width="22.88671875" style="50" customWidth="1"/>
    <col min="2565" max="2810" width="9.109375" style="50"/>
    <col min="2811" max="2811" width="48.33203125" style="50" customWidth="1"/>
    <col min="2812" max="2812" width="29.44140625" style="50" customWidth="1"/>
    <col min="2813" max="2813" width="23.5546875" style="50" customWidth="1"/>
    <col min="2814" max="2814" width="14.6640625" style="50" customWidth="1"/>
    <col min="2815" max="2815" width="23.5546875" style="50" customWidth="1"/>
    <col min="2816" max="2816" width="22" style="50" customWidth="1"/>
    <col min="2817" max="2817" width="27.5546875" style="50" customWidth="1"/>
    <col min="2818" max="2818" width="22" style="50" customWidth="1"/>
    <col min="2819" max="2819" width="27.5546875" style="50" customWidth="1"/>
    <col min="2820" max="2820" width="22.88671875" style="50" customWidth="1"/>
    <col min="2821" max="3066" width="9.109375" style="50"/>
    <col min="3067" max="3067" width="48.33203125" style="50" customWidth="1"/>
    <col min="3068" max="3068" width="29.44140625" style="50" customWidth="1"/>
    <col min="3069" max="3069" width="23.5546875" style="50" customWidth="1"/>
    <col min="3070" max="3070" width="14.6640625" style="50" customWidth="1"/>
    <col min="3071" max="3071" width="23.5546875" style="50" customWidth="1"/>
    <col min="3072" max="3072" width="22" style="50" customWidth="1"/>
    <col min="3073" max="3073" width="27.5546875" style="50" customWidth="1"/>
    <col min="3074" max="3074" width="22" style="50" customWidth="1"/>
    <col min="3075" max="3075" width="27.5546875" style="50" customWidth="1"/>
    <col min="3076" max="3076" width="22.88671875" style="50" customWidth="1"/>
    <col min="3077" max="3322" width="9.109375" style="50"/>
    <col min="3323" max="3323" width="48.33203125" style="50" customWidth="1"/>
    <col min="3324" max="3324" width="29.44140625" style="50" customWidth="1"/>
    <col min="3325" max="3325" width="23.5546875" style="50" customWidth="1"/>
    <col min="3326" max="3326" width="14.6640625" style="50" customWidth="1"/>
    <col min="3327" max="3327" width="23.5546875" style="50" customWidth="1"/>
    <col min="3328" max="3328" width="22" style="50" customWidth="1"/>
    <col min="3329" max="3329" width="27.5546875" style="50" customWidth="1"/>
    <col min="3330" max="3330" width="22" style="50" customWidth="1"/>
    <col min="3331" max="3331" width="27.5546875" style="50" customWidth="1"/>
    <col min="3332" max="3332" width="22.88671875" style="50" customWidth="1"/>
    <col min="3333" max="3578" width="9.109375" style="50"/>
    <col min="3579" max="3579" width="48.33203125" style="50" customWidth="1"/>
    <col min="3580" max="3580" width="29.44140625" style="50" customWidth="1"/>
    <col min="3581" max="3581" width="23.5546875" style="50" customWidth="1"/>
    <col min="3582" max="3582" width="14.6640625" style="50" customWidth="1"/>
    <col min="3583" max="3583" width="23.5546875" style="50" customWidth="1"/>
    <col min="3584" max="3584" width="22" style="50" customWidth="1"/>
    <col min="3585" max="3585" width="27.5546875" style="50" customWidth="1"/>
    <col min="3586" max="3586" width="22" style="50" customWidth="1"/>
    <col min="3587" max="3587" width="27.5546875" style="50" customWidth="1"/>
    <col min="3588" max="3588" width="22.88671875" style="50" customWidth="1"/>
    <col min="3589" max="3834" width="9.109375" style="50"/>
    <col min="3835" max="3835" width="48.33203125" style="50" customWidth="1"/>
    <col min="3836" max="3836" width="29.44140625" style="50" customWidth="1"/>
    <col min="3837" max="3837" width="23.5546875" style="50" customWidth="1"/>
    <col min="3838" max="3838" width="14.6640625" style="50" customWidth="1"/>
    <col min="3839" max="3839" width="23.5546875" style="50" customWidth="1"/>
    <col min="3840" max="3840" width="22" style="50" customWidth="1"/>
    <col min="3841" max="3841" width="27.5546875" style="50" customWidth="1"/>
    <col min="3842" max="3842" width="22" style="50" customWidth="1"/>
    <col min="3843" max="3843" width="27.5546875" style="50" customWidth="1"/>
    <col min="3844" max="3844" width="22.88671875" style="50" customWidth="1"/>
    <col min="3845" max="4090" width="9.109375" style="50"/>
    <col min="4091" max="4091" width="48.33203125" style="50" customWidth="1"/>
    <col min="4092" max="4092" width="29.44140625" style="50" customWidth="1"/>
    <col min="4093" max="4093" width="23.5546875" style="50" customWidth="1"/>
    <col min="4094" max="4094" width="14.6640625" style="50" customWidth="1"/>
    <col min="4095" max="4095" width="23.5546875" style="50" customWidth="1"/>
    <col min="4096" max="4096" width="22" style="50" customWidth="1"/>
    <col min="4097" max="4097" width="27.5546875" style="50" customWidth="1"/>
    <col min="4098" max="4098" width="22" style="50" customWidth="1"/>
    <col min="4099" max="4099" width="27.5546875" style="50" customWidth="1"/>
    <col min="4100" max="4100" width="22.88671875" style="50" customWidth="1"/>
    <col min="4101" max="4346" width="9.109375" style="50"/>
    <col min="4347" max="4347" width="48.33203125" style="50" customWidth="1"/>
    <col min="4348" max="4348" width="29.44140625" style="50" customWidth="1"/>
    <col min="4349" max="4349" width="23.5546875" style="50" customWidth="1"/>
    <col min="4350" max="4350" width="14.6640625" style="50" customWidth="1"/>
    <col min="4351" max="4351" width="23.5546875" style="50" customWidth="1"/>
    <col min="4352" max="4352" width="22" style="50" customWidth="1"/>
    <col min="4353" max="4353" width="27.5546875" style="50" customWidth="1"/>
    <col min="4354" max="4354" width="22" style="50" customWidth="1"/>
    <col min="4355" max="4355" width="27.5546875" style="50" customWidth="1"/>
    <col min="4356" max="4356" width="22.88671875" style="50" customWidth="1"/>
    <col min="4357" max="4602" width="9.109375" style="50"/>
    <col min="4603" max="4603" width="48.33203125" style="50" customWidth="1"/>
    <col min="4604" max="4604" width="29.44140625" style="50" customWidth="1"/>
    <col min="4605" max="4605" width="23.5546875" style="50" customWidth="1"/>
    <col min="4606" max="4606" width="14.6640625" style="50" customWidth="1"/>
    <col min="4607" max="4607" width="23.5546875" style="50" customWidth="1"/>
    <col min="4608" max="4608" width="22" style="50" customWidth="1"/>
    <col min="4609" max="4609" width="27.5546875" style="50" customWidth="1"/>
    <col min="4610" max="4610" width="22" style="50" customWidth="1"/>
    <col min="4611" max="4611" width="27.5546875" style="50" customWidth="1"/>
    <col min="4612" max="4612" width="22.88671875" style="50" customWidth="1"/>
    <col min="4613" max="4858" width="9.109375" style="50"/>
    <col min="4859" max="4859" width="48.33203125" style="50" customWidth="1"/>
    <col min="4860" max="4860" width="29.44140625" style="50" customWidth="1"/>
    <col min="4861" max="4861" width="23.5546875" style="50" customWidth="1"/>
    <col min="4862" max="4862" width="14.6640625" style="50" customWidth="1"/>
    <col min="4863" max="4863" width="23.5546875" style="50" customWidth="1"/>
    <col min="4864" max="4864" width="22" style="50" customWidth="1"/>
    <col min="4865" max="4865" width="27.5546875" style="50" customWidth="1"/>
    <col min="4866" max="4866" width="22" style="50" customWidth="1"/>
    <col min="4867" max="4867" width="27.5546875" style="50" customWidth="1"/>
    <col min="4868" max="4868" width="22.88671875" style="50" customWidth="1"/>
    <col min="4869" max="5114" width="9.109375" style="50"/>
    <col min="5115" max="5115" width="48.33203125" style="50" customWidth="1"/>
    <col min="5116" max="5116" width="29.44140625" style="50" customWidth="1"/>
    <col min="5117" max="5117" width="23.5546875" style="50" customWidth="1"/>
    <col min="5118" max="5118" width="14.6640625" style="50" customWidth="1"/>
    <col min="5119" max="5119" width="23.5546875" style="50" customWidth="1"/>
    <col min="5120" max="5120" width="22" style="50" customWidth="1"/>
    <col min="5121" max="5121" width="27.5546875" style="50" customWidth="1"/>
    <col min="5122" max="5122" width="22" style="50" customWidth="1"/>
    <col min="5123" max="5123" width="27.5546875" style="50" customWidth="1"/>
    <col min="5124" max="5124" width="22.88671875" style="50" customWidth="1"/>
    <col min="5125" max="5370" width="9.109375" style="50"/>
    <col min="5371" max="5371" width="48.33203125" style="50" customWidth="1"/>
    <col min="5372" max="5372" width="29.44140625" style="50" customWidth="1"/>
    <col min="5373" max="5373" width="23.5546875" style="50" customWidth="1"/>
    <col min="5374" max="5374" width="14.6640625" style="50" customWidth="1"/>
    <col min="5375" max="5375" width="23.5546875" style="50" customWidth="1"/>
    <col min="5376" max="5376" width="22" style="50" customWidth="1"/>
    <col min="5377" max="5377" width="27.5546875" style="50" customWidth="1"/>
    <col min="5378" max="5378" width="22" style="50" customWidth="1"/>
    <col min="5379" max="5379" width="27.5546875" style="50" customWidth="1"/>
    <col min="5380" max="5380" width="22.88671875" style="50" customWidth="1"/>
    <col min="5381" max="5626" width="9.109375" style="50"/>
    <col min="5627" max="5627" width="48.33203125" style="50" customWidth="1"/>
    <col min="5628" max="5628" width="29.44140625" style="50" customWidth="1"/>
    <col min="5629" max="5629" width="23.5546875" style="50" customWidth="1"/>
    <col min="5630" max="5630" width="14.6640625" style="50" customWidth="1"/>
    <col min="5631" max="5631" width="23.5546875" style="50" customWidth="1"/>
    <col min="5632" max="5632" width="22" style="50" customWidth="1"/>
    <col min="5633" max="5633" width="27.5546875" style="50" customWidth="1"/>
    <col min="5634" max="5634" width="22" style="50" customWidth="1"/>
    <col min="5635" max="5635" width="27.5546875" style="50" customWidth="1"/>
    <col min="5636" max="5636" width="22.88671875" style="50" customWidth="1"/>
    <col min="5637" max="5882" width="9.109375" style="50"/>
    <col min="5883" max="5883" width="48.33203125" style="50" customWidth="1"/>
    <col min="5884" max="5884" width="29.44140625" style="50" customWidth="1"/>
    <col min="5885" max="5885" width="23.5546875" style="50" customWidth="1"/>
    <col min="5886" max="5886" width="14.6640625" style="50" customWidth="1"/>
    <col min="5887" max="5887" width="23.5546875" style="50" customWidth="1"/>
    <col min="5888" max="5888" width="22" style="50" customWidth="1"/>
    <col min="5889" max="5889" width="27.5546875" style="50" customWidth="1"/>
    <col min="5890" max="5890" width="22" style="50" customWidth="1"/>
    <col min="5891" max="5891" width="27.5546875" style="50" customWidth="1"/>
    <col min="5892" max="5892" width="22.88671875" style="50" customWidth="1"/>
    <col min="5893" max="6138" width="9.109375" style="50"/>
    <col min="6139" max="6139" width="48.33203125" style="50" customWidth="1"/>
    <col min="6140" max="6140" width="29.44140625" style="50" customWidth="1"/>
    <col min="6141" max="6141" width="23.5546875" style="50" customWidth="1"/>
    <col min="6142" max="6142" width="14.6640625" style="50" customWidth="1"/>
    <col min="6143" max="6143" width="23.5546875" style="50" customWidth="1"/>
    <col min="6144" max="6144" width="22" style="50" customWidth="1"/>
    <col min="6145" max="6145" width="27.5546875" style="50" customWidth="1"/>
    <col min="6146" max="6146" width="22" style="50" customWidth="1"/>
    <col min="6147" max="6147" width="27.5546875" style="50" customWidth="1"/>
    <col min="6148" max="6148" width="22.88671875" style="50" customWidth="1"/>
    <col min="6149" max="6394" width="9.109375" style="50"/>
    <col min="6395" max="6395" width="48.33203125" style="50" customWidth="1"/>
    <col min="6396" max="6396" width="29.44140625" style="50" customWidth="1"/>
    <col min="6397" max="6397" width="23.5546875" style="50" customWidth="1"/>
    <col min="6398" max="6398" width="14.6640625" style="50" customWidth="1"/>
    <col min="6399" max="6399" width="23.5546875" style="50" customWidth="1"/>
    <col min="6400" max="6400" width="22" style="50" customWidth="1"/>
    <col min="6401" max="6401" width="27.5546875" style="50" customWidth="1"/>
    <col min="6402" max="6402" width="22" style="50" customWidth="1"/>
    <col min="6403" max="6403" width="27.5546875" style="50" customWidth="1"/>
    <col min="6404" max="6404" width="22.88671875" style="50" customWidth="1"/>
    <col min="6405" max="6650" width="9.109375" style="50"/>
    <col min="6651" max="6651" width="48.33203125" style="50" customWidth="1"/>
    <col min="6652" max="6652" width="29.44140625" style="50" customWidth="1"/>
    <col min="6653" max="6653" width="23.5546875" style="50" customWidth="1"/>
    <col min="6654" max="6654" width="14.6640625" style="50" customWidth="1"/>
    <col min="6655" max="6655" width="23.5546875" style="50" customWidth="1"/>
    <col min="6656" max="6656" width="22" style="50" customWidth="1"/>
    <col min="6657" max="6657" width="27.5546875" style="50" customWidth="1"/>
    <col min="6658" max="6658" width="22" style="50" customWidth="1"/>
    <col min="6659" max="6659" width="27.5546875" style="50" customWidth="1"/>
    <col min="6660" max="6660" width="22.88671875" style="50" customWidth="1"/>
    <col min="6661" max="6906" width="9.109375" style="50"/>
    <col min="6907" max="6907" width="48.33203125" style="50" customWidth="1"/>
    <col min="6908" max="6908" width="29.44140625" style="50" customWidth="1"/>
    <col min="6909" max="6909" width="23.5546875" style="50" customWidth="1"/>
    <col min="6910" max="6910" width="14.6640625" style="50" customWidth="1"/>
    <col min="6911" max="6911" width="23.5546875" style="50" customWidth="1"/>
    <col min="6912" max="6912" width="22" style="50" customWidth="1"/>
    <col min="6913" max="6913" width="27.5546875" style="50" customWidth="1"/>
    <col min="6914" max="6914" width="22" style="50" customWidth="1"/>
    <col min="6915" max="6915" width="27.5546875" style="50" customWidth="1"/>
    <col min="6916" max="6916" width="22.88671875" style="50" customWidth="1"/>
    <col min="6917" max="7162" width="9.109375" style="50"/>
    <col min="7163" max="7163" width="48.33203125" style="50" customWidth="1"/>
    <col min="7164" max="7164" width="29.44140625" style="50" customWidth="1"/>
    <col min="7165" max="7165" width="23.5546875" style="50" customWidth="1"/>
    <col min="7166" max="7166" width="14.6640625" style="50" customWidth="1"/>
    <col min="7167" max="7167" width="23.5546875" style="50" customWidth="1"/>
    <col min="7168" max="7168" width="22" style="50" customWidth="1"/>
    <col min="7169" max="7169" width="27.5546875" style="50" customWidth="1"/>
    <col min="7170" max="7170" width="22" style="50" customWidth="1"/>
    <col min="7171" max="7171" width="27.5546875" style="50" customWidth="1"/>
    <col min="7172" max="7172" width="22.88671875" style="50" customWidth="1"/>
    <col min="7173" max="7418" width="9.109375" style="50"/>
    <col min="7419" max="7419" width="48.33203125" style="50" customWidth="1"/>
    <col min="7420" max="7420" width="29.44140625" style="50" customWidth="1"/>
    <col min="7421" max="7421" width="23.5546875" style="50" customWidth="1"/>
    <col min="7422" max="7422" width="14.6640625" style="50" customWidth="1"/>
    <col min="7423" max="7423" width="23.5546875" style="50" customWidth="1"/>
    <col min="7424" max="7424" width="22" style="50" customWidth="1"/>
    <col min="7425" max="7425" width="27.5546875" style="50" customWidth="1"/>
    <col min="7426" max="7426" width="22" style="50" customWidth="1"/>
    <col min="7427" max="7427" width="27.5546875" style="50" customWidth="1"/>
    <col min="7428" max="7428" width="22.88671875" style="50" customWidth="1"/>
    <col min="7429" max="7674" width="9.109375" style="50"/>
    <col min="7675" max="7675" width="48.33203125" style="50" customWidth="1"/>
    <col min="7676" max="7676" width="29.44140625" style="50" customWidth="1"/>
    <col min="7677" max="7677" width="23.5546875" style="50" customWidth="1"/>
    <col min="7678" max="7678" width="14.6640625" style="50" customWidth="1"/>
    <col min="7679" max="7679" width="23.5546875" style="50" customWidth="1"/>
    <col min="7680" max="7680" width="22" style="50" customWidth="1"/>
    <col min="7681" max="7681" width="27.5546875" style="50" customWidth="1"/>
    <col min="7682" max="7682" width="22" style="50" customWidth="1"/>
    <col min="7683" max="7683" width="27.5546875" style="50" customWidth="1"/>
    <col min="7684" max="7684" width="22.88671875" style="50" customWidth="1"/>
    <col min="7685" max="7930" width="9.109375" style="50"/>
    <col min="7931" max="7931" width="48.33203125" style="50" customWidth="1"/>
    <col min="7932" max="7932" width="29.44140625" style="50" customWidth="1"/>
    <col min="7933" max="7933" width="23.5546875" style="50" customWidth="1"/>
    <col min="7934" max="7934" width="14.6640625" style="50" customWidth="1"/>
    <col min="7935" max="7935" width="23.5546875" style="50" customWidth="1"/>
    <col min="7936" max="7936" width="22" style="50" customWidth="1"/>
    <col min="7937" max="7937" width="27.5546875" style="50" customWidth="1"/>
    <col min="7938" max="7938" width="22" style="50" customWidth="1"/>
    <col min="7939" max="7939" width="27.5546875" style="50" customWidth="1"/>
    <col min="7940" max="7940" width="22.88671875" style="50" customWidth="1"/>
    <col min="7941" max="8186" width="9.109375" style="50"/>
    <col min="8187" max="8187" width="48.33203125" style="50" customWidth="1"/>
    <col min="8188" max="8188" width="29.44140625" style="50" customWidth="1"/>
    <col min="8189" max="8189" width="23.5546875" style="50" customWidth="1"/>
    <col min="8190" max="8190" width="14.6640625" style="50" customWidth="1"/>
    <col min="8191" max="8191" width="23.5546875" style="50" customWidth="1"/>
    <col min="8192" max="8192" width="22" style="50" customWidth="1"/>
    <col min="8193" max="8193" width="27.5546875" style="50" customWidth="1"/>
    <col min="8194" max="8194" width="22" style="50" customWidth="1"/>
    <col min="8195" max="8195" width="27.5546875" style="50" customWidth="1"/>
    <col min="8196" max="8196" width="22.88671875" style="50" customWidth="1"/>
    <col min="8197" max="8442" width="9.109375" style="50"/>
    <col min="8443" max="8443" width="48.33203125" style="50" customWidth="1"/>
    <col min="8444" max="8444" width="29.44140625" style="50" customWidth="1"/>
    <col min="8445" max="8445" width="23.5546875" style="50" customWidth="1"/>
    <col min="8446" max="8446" width="14.6640625" style="50" customWidth="1"/>
    <col min="8447" max="8447" width="23.5546875" style="50" customWidth="1"/>
    <col min="8448" max="8448" width="22" style="50" customWidth="1"/>
    <col min="8449" max="8449" width="27.5546875" style="50" customWidth="1"/>
    <col min="8450" max="8450" width="22" style="50" customWidth="1"/>
    <col min="8451" max="8451" width="27.5546875" style="50" customWidth="1"/>
    <col min="8452" max="8452" width="22.88671875" style="50" customWidth="1"/>
    <col min="8453" max="8698" width="9.109375" style="50"/>
    <col min="8699" max="8699" width="48.33203125" style="50" customWidth="1"/>
    <col min="8700" max="8700" width="29.44140625" style="50" customWidth="1"/>
    <col min="8701" max="8701" width="23.5546875" style="50" customWidth="1"/>
    <col min="8702" max="8702" width="14.6640625" style="50" customWidth="1"/>
    <col min="8703" max="8703" width="23.5546875" style="50" customWidth="1"/>
    <col min="8704" max="8704" width="22" style="50" customWidth="1"/>
    <col min="8705" max="8705" width="27.5546875" style="50" customWidth="1"/>
    <col min="8706" max="8706" width="22" style="50" customWidth="1"/>
    <col min="8707" max="8707" width="27.5546875" style="50" customWidth="1"/>
    <col min="8708" max="8708" width="22.88671875" style="50" customWidth="1"/>
    <col min="8709" max="8954" width="9.109375" style="50"/>
    <col min="8955" max="8955" width="48.33203125" style="50" customWidth="1"/>
    <col min="8956" max="8956" width="29.44140625" style="50" customWidth="1"/>
    <col min="8957" max="8957" width="23.5546875" style="50" customWidth="1"/>
    <col min="8958" max="8958" width="14.6640625" style="50" customWidth="1"/>
    <col min="8959" max="8959" width="23.5546875" style="50" customWidth="1"/>
    <col min="8960" max="8960" width="22" style="50" customWidth="1"/>
    <col min="8961" max="8961" width="27.5546875" style="50" customWidth="1"/>
    <col min="8962" max="8962" width="22" style="50" customWidth="1"/>
    <col min="8963" max="8963" width="27.5546875" style="50" customWidth="1"/>
    <col min="8964" max="8964" width="22.88671875" style="50" customWidth="1"/>
    <col min="8965" max="9210" width="9.109375" style="50"/>
    <col min="9211" max="9211" width="48.33203125" style="50" customWidth="1"/>
    <col min="9212" max="9212" width="29.44140625" style="50" customWidth="1"/>
    <col min="9213" max="9213" width="23.5546875" style="50" customWidth="1"/>
    <col min="9214" max="9214" width="14.6640625" style="50" customWidth="1"/>
    <col min="9215" max="9215" width="23.5546875" style="50" customWidth="1"/>
    <col min="9216" max="9216" width="22" style="50" customWidth="1"/>
    <col min="9217" max="9217" width="27.5546875" style="50" customWidth="1"/>
    <col min="9218" max="9218" width="22" style="50" customWidth="1"/>
    <col min="9219" max="9219" width="27.5546875" style="50" customWidth="1"/>
    <col min="9220" max="9220" width="22.88671875" style="50" customWidth="1"/>
    <col min="9221" max="9466" width="9.109375" style="50"/>
    <col min="9467" max="9467" width="48.33203125" style="50" customWidth="1"/>
    <col min="9468" max="9468" width="29.44140625" style="50" customWidth="1"/>
    <col min="9469" max="9469" width="23.5546875" style="50" customWidth="1"/>
    <col min="9470" max="9470" width="14.6640625" style="50" customWidth="1"/>
    <col min="9471" max="9471" width="23.5546875" style="50" customWidth="1"/>
    <col min="9472" max="9472" width="22" style="50" customWidth="1"/>
    <col min="9473" max="9473" width="27.5546875" style="50" customWidth="1"/>
    <col min="9474" max="9474" width="22" style="50" customWidth="1"/>
    <col min="9475" max="9475" width="27.5546875" style="50" customWidth="1"/>
    <col min="9476" max="9476" width="22.88671875" style="50" customWidth="1"/>
    <col min="9477" max="9722" width="9.109375" style="50"/>
    <col min="9723" max="9723" width="48.33203125" style="50" customWidth="1"/>
    <col min="9724" max="9724" width="29.44140625" style="50" customWidth="1"/>
    <col min="9725" max="9725" width="23.5546875" style="50" customWidth="1"/>
    <col min="9726" max="9726" width="14.6640625" style="50" customWidth="1"/>
    <col min="9727" max="9727" width="23.5546875" style="50" customWidth="1"/>
    <col min="9728" max="9728" width="22" style="50" customWidth="1"/>
    <col min="9729" max="9729" width="27.5546875" style="50" customWidth="1"/>
    <col min="9730" max="9730" width="22" style="50" customWidth="1"/>
    <col min="9731" max="9731" width="27.5546875" style="50" customWidth="1"/>
    <col min="9732" max="9732" width="22.88671875" style="50" customWidth="1"/>
    <col min="9733" max="9978" width="9.109375" style="50"/>
    <col min="9979" max="9979" width="48.33203125" style="50" customWidth="1"/>
    <col min="9980" max="9980" width="29.44140625" style="50" customWidth="1"/>
    <col min="9981" max="9981" width="23.5546875" style="50" customWidth="1"/>
    <col min="9982" max="9982" width="14.6640625" style="50" customWidth="1"/>
    <col min="9983" max="9983" width="23.5546875" style="50" customWidth="1"/>
    <col min="9984" max="9984" width="22" style="50" customWidth="1"/>
    <col min="9985" max="9985" width="27.5546875" style="50" customWidth="1"/>
    <col min="9986" max="9986" width="22" style="50" customWidth="1"/>
    <col min="9987" max="9987" width="27.5546875" style="50" customWidth="1"/>
    <col min="9988" max="9988" width="22.88671875" style="50" customWidth="1"/>
    <col min="9989" max="10234" width="9.109375" style="50"/>
    <col min="10235" max="10235" width="48.33203125" style="50" customWidth="1"/>
    <col min="10236" max="10236" width="29.44140625" style="50" customWidth="1"/>
    <col min="10237" max="10237" width="23.5546875" style="50" customWidth="1"/>
    <col min="10238" max="10238" width="14.6640625" style="50" customWidth="1"/>
    <col min="10239" max="10239" width="23.5546875" style="50" customWidth="1"/>
    <col min="10240" max="10240" width="22" style="50" customWidth="1"/>
    <col min="10241" max="10241" width="27.5546875" style="50" customWidth="1"/>
    <col min="10242" max="10242" width="22" style="50" customWidth="1"/>
    <col min="10243" max="10243" width="27.5546875" style="50" customWidth="1"/>
    <col min="10244" max="10244" width="22.88671875" style="50" customWidth="1"/>
    <col min="10245" max="10490" width="9.109375" style="50"/>
    <col min="10491" max="10491" width="48.33203125" style="50" customWidth="1"/>
    <col min="10492" max="10492" width="29.44140625" style="50" customWidth="1"/>
    <col min="10493" max="10493" width="23.5546875" style="50" customWidth="1"/>
    <col min="10494" max="10494" width="14.6640625" style="50" customWidth="1"/>
    <col min="10495" max="10495" width="23.5546875" style="50" customWidth="1"/>
    <col min="10496" max="10496" width="22" style="50" customWidth="1"/>
    <col min="10497" max="10497" width="27.5546875" style="50" customWidth="1"/>
    <col min="10498" max="10498" width="22" style="50" customWidth="1"/>
    <col min="10499" max="10499" width="27.5546875" style="50" customWidth="1"/>
    <col min="10500" max="10500" width="22.88671875" style="50" customWidth="1"/>
    <col min="10501" max="10746" width="9.109375" style="50"/>
    <col min="10747" max="10747" width="48.33203125" style="50" customWidth="1"/>
    <col min="10748" max="10748" width="29.44140625" style="50" customWidth="1"/>
    <col min="10749" max="10749" width="23.5546875" style="50" customWidth="1"/>
    <col min="10750" max="10750" width="14.6640625" style="50" customWidth="1"/>
    <col min="10751" max="10751" width="23.5546875" style="50" customWidth="1"/>
    <col min="10752" max="10752" width="22" style="50" customWidth="1"/>
    <col min="10753" max="10753" width="27.5546875" style="50" customWidth="1"/>
    <col min="10754" max="10754" width="22" style="50" customWidth="1"/>
    <col min="10755" max="10755" width="27.5546875" style="50" customWidth="1"/>
    <col min="10756" max="10756" width="22.88671875" style="50" customWidth="1"/>
    <col min="10757" max="11002" width="9.109375" style="50"/>
    <col min="11003" max="11003" width="48.33203125" style="50" customWidth="1"/>
    <col min="11004" max="11004" width="29.44140625" style="50" customWidth="1"/>
    <col min="11005" max="11005" width="23.5546875" style="50" customWidth="1"/>
    <col min="11006" max="11006" width="14.6640625" style="50" customWidth="1"/>
    <col min="11007" max="11007" width="23.5546875" style="50" customWidth="1"/>
    <col min="11008" max="11008" width="22" style="50" customWidth="1"/>
    <col min="11009" max="11009" width="27.5546875" style="50" customWidth="1"/>
    <col min="11010" max="11010" width="22" style="50" customWidth="1"/>
    <col min="11011" max="11011" width="27.5546875" style="50" customWidth="1"/>
    <col min="11012" max="11012" width="22.88671875" style="50" customWidth="1"/>
    <col min="11013" max="11258" width="9.109375" style="50"/>
    <col min="11259" max="11259" width="48.33203125" style="50" customWidth="1"/>
    <col min="11260" max="11260" width="29.44140625" style="50" customWidth="1"/>
    <col min="11261" max="11261" width="23.5546875" style="50" customWidth="1"/>
    <col min="11262" max="11262" width="14.6640625" style="50" customWidth="1"/>
    <col min="11263" max="11263" width="23.5546875" style="50" customWidth="1"/>
    <col min="11264" max="11264" width="22" style="50" customWidth="1"/>
    <col min="11265" max="11265" width="27.5546875" style="50" customWidth="1"/>
    <col min="11266" max="11266" width="22" style="50" customWidth="1"/>
    <col min="11267" max="11267" width="27.5546875" style="50" customWidth="1"/>
    <col min="11268" max="11268" width="22.88671875" style="50" customWidth="1"/>
    <col min="11269" max="11514" width="9.109375" style="50"/>
    <col min="11515" max="11515" width="48.33203125" style="50" customWidth="1"/>
    <col min="11516" max="11516" width="29.44140625" style="50" customWidth="1"/>
    <col min="11517" max="11517" width="23.5546875" style="50" customWidth="1"/>
    <col min="11518" max="11518" width="14.6640625" style="50" customWidth="1"/>
    <col min="11519" max="11519" width="23.5546875" style="50" customWidth="1"/>
    <col min="11520" max="11520" width="22" style="50" customWidth="1"/>
    <col min="11521" max="11521" width="27.5546875" style="50" customWidth="1"/>
    <col min="11522" max="11522" width="22" style="50" customWidth="1"/>
    <col min="11523" max="11523" width="27.5546875" style="50" customWidth="1"/>
    <col min="11524" max="11524" width="22.88671875" style="50" customWidth="1"/>
    <col min="11525" max="11770" width="9.109375" style="50"/>
    <col min="11771" max="11771" width="48.33203125" style="50" customWidth="1"/>
    <col min="11772" max="11772" width="29.44140625" style="50" customWidth="1"/>
    <col min="11773" max="11773" width="23.5546875" style="50" customWidth="1"/>
    <col min="11774" max="11774" width="14.6640625" style="50" customWidth="1"/>
    <col min="11775" max="11775" width="23.5546875" style="50" customWidth="1"/>
    <col min="11776" max="11776" width="22" style="50" customWidth="1"/>
    <col min="11777" max="11777" width="27.5546875" style="50" customWidth="1"/>
    <col min="11778" max="11778" width="22" style="50" customWidth="1"/>
    <col min="11779" max="11779" width="27.5546875" style="50" customWidth="1"/>
    <col min="11780" max="11780" width="22.88671875" style="50" customWidth="1"/>
    <col min="11781" max="12026" width="9.109375" style="50"/>
    <col min="12027" max="12027" width="48.33203125" style="50" customWidth="1"/>
    <col min="12028" max="12028" width="29.44140625" style="50" customWidth="1"/>
    <col min="12029" max="12029" width="23.5546875" style="50" customWidth="1"/>
    <col min="12030" max="12030" width="14.6640625" style="50" customWidth="1"/>
    <col min="12031" max="12031" width="23.5546875" style="50" customWidth="1"/>
    <col min="12032" max="12032" width="22" style="50" customWidth="1"/>
    <col min="12033" max="12033" width="27.5546875" style="50" customWidth="1"/>
    <col min="12034" max="12034" width="22" style="50" customWidth="1"/>
    <col min="12035" max="12035" width="27.5546875" style="50" customWidth="1"/>
    <col min="12036" max="12036" width="22.88671875" style="50" customWidth="1"/>
    <col min="12037" max="12282" width="9.109375" style="50"/>
    <col min="12283" max="12283" width="48.33203125" style="50" customWidth="1"/>
    <col min="12284" max="12284" width="29.44140625" style="50" customWidth="1"/>
    <col min="12285" max="12285" width="23.5546875" style="50" customWidth="1"/>
    <col min="12286" max="12286" width="14.6640625" style="50" customWidth="1"/>
    <col min="12287" max="12287" width="23.5546875" style="50" customWidth="1"/>
    <col min="12288" max="12288" width="22" style="50" customWidth="1"/>
    <col min="12289" max="12289" width="27.5546875" style="50" customWidth="1"/>
    <col min="12290" max="12290" width="22" style="50" customWidth="1"/>
    <col min="12291" max="12291" width="27.5546875" style="50" customWidth="1"/>
    <col min="12292" max="12292" width="22.88671875" style="50" customWidth="1"/>
    <col min="12293" max="12538" width="9.109375" style="50"/>
    <col min="12539" max="12539" width="48.33203125" style="50" customWidth="1"/>
    <col min="12540" max="12540" width="29.44140625" style="50" customWidth="1"/>
    <col min="12541" max="12541" width="23.5546875" style="50" customWidth="1"/>
    <col min="12542" max="12542" width="14.6640625" style="50" customWidth="1"/>
    <col min="12543" max="12543" width="23.5546875" style="50" customWidth="1"/>
    <col min="12544" max="12544" width="22" style="50" customWidth="1"/>
    <col min="12545" max="12545" width="27.5546875" style="50" customWidth="1"/>
    <col min="12546" max="12546" width="22" style="50" customWidth="1"/>
    <col min="12547" max="12547" width="27.5546875" style="50" customWidth="1"/>
    <col min="12548" max="12548" width="22.88671875" style="50" customWidth="1"/>
    <col min="12549" max="12794" width="9.109375" style="50"/>
    <col min="12795" max="12795" width="48.33203125" style="50" customWidth="1"/>
    <col min="12796" max="12796" width="29.44140625" style="50" customWidth="1"/>
    <col min="12797" max="12797" width="23.5546875" style="50" customWidth="1"/>
    <col min="12798" max="12798" width="14.6640625" style="50" customWidth="1"/>
    <col min="12799" max="12799" width="23.5546875" style="50" customWidth="1"/>
    <col min="12800" max="12800" width="22" style="50" customWidth="1"/>
    <col min="12801" max="12801" width="27.5546875" style="50" customWidth="1"/>
    <col min="12802" max="12802" width="22" style="50" customWidth="1"/>
    <col min="12803" max="12803" width="27.5546875" style="50" customWidth="1"/>
    <col min="12804" max="12804" width="22.88671875" style="50" customWidth="1"/>
    <col min="12805" max="13050" width="9.109375" style="50"/>
    <col min="13051" max="13051" width="48.33203125" style="50" customWidth="1"/>
    <col min="13052" max="13052" width="29.44140625" style="50" customWidth="1"/>
    <col min="13053" max="13053" width="23.5546875" style="50" customWidth="1"/>
    <col min="13054" max="13054" width="14.6640625" style="50" customWidth="1"/>
    <col min="13055" max="13055" width="23.5546875" style="50" customWidth="1"/>
    <col min="13056" max="13056" width="22" style="50" customWidth="1"/>
    <col min="13057" max="13057" width="27.5546875" style="50" customWidth="1"/>
    <col min="13058" max="13058" width="22" style="50" customWidth="1"/>
    <col min="13059" max="13059" width="27.5546875" style="50" customWidth="1"/>
    <col min="13060" max="13060" width="22.88671875" style="50" customWidth="1"/>
    <col min="13061" max="13306" width="9.109375" style="50"/>
    <col min="13307" max="13307" width="48.33203125" style="50" customWidth="1"/>
    <col min="13308" max="13308" width="29.44140625" style="50" customWidth="1"/>
    <col min="13309" max="13309" width="23.5546875" style="50" customWidth="1"/>
    <col min="13310" max="13310" width="14.6640625" style="50" customWidth="1"/>
    <col min="13311" max="13311" width="23.5546875" style="50" customWidth="1"/>
    <col min="13312" max="13312" width="22" style="50" customWidth="1"/>
    <col min="13313" max="13313" width="27.5546875" style="50" customWidth="1"/>
    <col min="13314" max="13314" width="22" style="50" customWidth="1"/>
    <col min="13315" max="13315" width="27.5546875" style="50" customWidth="1"/>
    <col min="13316" max="13316" width="22.88671875" style="50" customWidth="1"/>
    <col min="13317" max="13562" width="9.109375" style="50"/>
    <col min="13563" max="13563" width="48.33203125" style="50" customWidth="1"/>
    <col min="13564" max="13564" width="29.44140625" style="50" customWidth="1"/>
    <col min="13565" max="13565" width="23.5546875" style="50" customWidth="1"/>
    <col min="13566" max="13566" width="14.6640625" style="50" customWidth="1"/>
    <col min="13567" max="13567" width="23.5546875" style="50" customWidth="1"/>
    <col min="13568" max="13568" width="22" style="50" customWidth="1"/>
    <col min="13569" max="13569" width="27.5546875" style="50" customWidth="1"/>
    <col min="13570" max="13570" width="22" style="50" customWidth="1"/>
    <col min="13571" max="13571" width="27.5546875" style="50" customWidth="1"/>
    <col min="13572" max="13572" width="22.88671875" style="50" customWidth="1"/>
    <col min="13573" max="13818" width="9.109375" style="50"/>
    <col min="13819" max="13819" width="48.33203125" style="50" customWidth="1"/>
    <col min="13820" max="13820" width="29.44140625" style="50" customWidth="1"/>
    <col min="13821" max="13821" width="23.5546875" style="50" customWidth="1"/>
    <col min="13822" max="13822" width="14.6640625" style="50" customWidth="1"/>
    <col min="13823" max="13823" width="23.5546875" style="50" customWidth="1"/>
    <col min="13824" max="13824" width="22" style="50" customWidth="1"/>
    <col min="13825" max="13825" width="27.5546875" style="50" customWidth="1"/>
    <col min="13826" max="13826" width="22" style="50" customWidth="1"/>
    <col min="13827" max="13827" width="27.5546875" style="50" customWidth="1"/>
    <col min="13828" max="13828" width="22.88671875" style="50" customWidth="1"/>
    <col min="13829" max="14074" width="9.109375" style="50"/>
    <col min="14075" max="14075" width="48.33203125" style="50" customWidth="1"/>
    <col min="14076" max="14076" width="29.44140625" style="50" customWidth="1"/>
    <col min="14077" max="14077" width="23.5546875" style="50" customWidth="1"/>
    <col min="14078" max="14078" width="14.6640625" style="50" customWidth="1"/>
    <col min="14079" max="14079" width="23.5546875" style="50" customWidth="1"/>
    <col min="14080" max="14080" width="22" style="50" customWidth="1"/>
    <col min="14081" max="14081" width="27.5546875" style="50" customWidth="1"/>
    <col min="14082" max="14082" width="22" style="50" customWidth="1"/>
    <col min="14083" max="14083" width="27.5546875" style="50" customWidth="1"/>
    <col min="14084" max="14084" width="22.88671875" style="50" customWidth="1"/>
    <col min="14085" max="14330" width="9.109375" style="50"/>
    <col min="14331" max="14331" width="48.33203125" style="50" customWidth="1"/>
    <col min="14332" max="14332" width="29.44140625" style="50" customWidth="1"/>
    <col min="14333" max="14333" width="23.5546875" style="50" customWidth="1"/>
    <col min="14334" max="14334" width="14.6640625" style="50" customWidth="1"/>
    <col min="14335" max="14335" width="23.5546875" style="50" customWidth="1"/>
    <col min="14336" max="14336" width="22" style="50" customWidth="1"/>
    <col min="14337" max="14337" width="27.5546875" style="50" customWidth="1"/>
    <col min="14338" max="14338" width="22" style="50" customWidth="1"/>
    <col min="14339" max="14339" width="27.5546875" style="50" customWidth="1"/>
    <col min="14340" max="14340" width="22.88671875" style="50" customWidth="1"/>
    <col min="14341" max="14586" width="9.109375" style="50"/>
    <col min="14587" max="14587" width="48.33203125" style="50" customWidth="1"/>
    <col min="14588" max="14588" width="29.44140625" style="50" customWidth="1"/>
    <col min="14589" max="14589" width="23.5546875" style="50" customWidth="1"/>
    <col min="14590" max="14590" width="14.6640625" style="50" customWidth="1"/>
    <col min="14591" max="14591" width="23.5546875" style="50" customWidth="1"/>
    <col min="14592" max="14592" width="22" style="50" customWidth="1"/>
    <col min="14593" max="14593" width="27.5546875" style="50" customWidth="1"/>
    <col min="14594" max="14594" width="22" style="50" customWidth="1"/>
    <col min="14595" max="14595" width="27.5546875" style="50" customWidth="1"/>
    <col min="14596" max="14596" width="22.88671875" style="50" customWidth="1"/>
    <col min="14597" max="14842" width="9.109375" style="50"/>
    <col min="14843" max="14843" width="48.33203125" style="50" customWidth="1"/>
    <col min="14844" max="14844" width="29.44140625" style="50" customWidth="1"/>
    <col min="14845" max="14845" width="23.5546875" style="50" customWidth="1"/>
    <col min="14846" max="14846" width="14.6640625" style="50" customWidth="1"/>
    <col min="14847" max="14847" width="23.5546875" style="50" customWidth="1"/>
    <col min="14848" max="14848" width="22" style="50" customWidth="1"/>
    <col min="14849" max="14849" width="27.5546875" style="50" customWidth="1"/>
    <col min="14850" max="14850" width="22" style="50" customWidth="1"/>
    <col min="14851" max="14851" width="27.5546875" style="50" customWidth="1"/>
    <col min="14852" max="14852" width="22.88671875" style="50" customWidth="1"/>
    <col min="14853" max="15098" width="9.109375" style="50"/>
    <col min="15099" max="15099" width="48.33203125" style="50" customWidth="1"/>
    <col min="15100" max="15100" width="29.44140625" style="50" customWidth="1"/>
    <col min="15101" max="15101" width="23.5546875" style="50" customWidth="1"/>
    <col min="15102" max="15102" width="14.6640625" style="50" customWidth="1"/>
    <col min="15103" max="15103" width="23.5546875" style="50" customWidth="1"/>
    <col min="15104" max="15104" width="22" style="50" customWidth="1"/>
    <col min="15105" max="15105" width="27.5546875" style="50" customWidth="1"/>
    <col min="15106" max="15106" width="22" style="50" customWidth="1"/>
    <col min="15107" max="15107" width="27.5546875" style="50" customWidth="1"/>
    <col min="15108" max="15108" width="22.88671875" style="50" customWidth="1"/>
    <col min="15109" max="15354" width="9.109375" style="50"/>
    <col min="15355" max="15355" width="48.33203125" style="50" customWidth="1"/>
    <col min="15356" max="15356" width="29.44140625" style="50" customWidth="1"/>
    <col min="15357" max="15357" width="23.5546875" style="50" customWidth="1"/>
    <col min="15358" max="15358" width="14.6640625" style="50" customWidth="1"/>
    <col min="15359" max="15359" width="23.5546875" style="50" customWidth="1"/>
    <col min="15360" max="15360" width="22" style="50" customWidth="1"/>
    <col min="15361" max="15361" width="27.5546875" style="50" customWidth="1"/>
    <col min="15362" max="15362" width="22" style="50" customWidth="1"/>
    <col min="15363" max="15363" width="27.5546875" style="50" customWidth="1"/>
    <col min="15364" max="15364" width="22.88671875" style="50" customWidth="1"/>
    <col min="15365" max="15610" width="9.109375" style="50"/>
    <col min="15611" max="15611" width="48.33203125" style="50" customWidth="1"/>
    <col min="15612" max="15612" width="29.44140625" style="50" customWidth="1"/>
    <col min="15613" max="15613" width="23.5546875" style="50" customWidth="1"/>
    <col min="15614" max="15614" width="14.6640625" style="50" customWidth="1"/>
    <col min="15615" max="15615" width="23.5546875" style="50" customWidth="1"/>
    <col min="15616" max="15616" width="22" style="50" customWidth="1"/>
    <col min="15617" max="15617" width="27.5546875" style="50" customWidth="1"/>
    <col min="15618" max="15618" width="22" style="50" customWidth="1"/>
    <col min="15619" max="15619" width="27.5546875" style="50" customWidth="1"/>
    <col min="15620" max="15620" width="22.88671875" style="50" customWidth="1"/>
    <col min="15621" max="15866" width="9.109375" style="50"/>
    <col min="15867" max="15867" width="48.33203125" style="50" customWidth="1"/>
    <col min="15868" max="15868" width="29.44140625" style="50" customWidth="1"/>
    <col min="15869" max="15869" width="23.5546875" style="50" customWidth="1"/>
    <col min="15870" max="15870" width="14.6640625" style="50" customWidth="1"/>
    <col min="15871" max="15871" width="23.5546875" style="50" customWidth="1"/>
    <col min="15872" max="15872" width="22" style="50" customWidth="1"/>
    <col min="15873" max="15873" width="27.5546875" style="50" customWidth="1"/>
    <col min="15874" max="15874" width="22" style="50" customWidth="1"/>
    <col min="15875" max="15875" width="27.5546875" style="50" customWidth="1"/>
    <col min="15876" max="15876" width="22.88671875" style="50" customWidth="1"/>
    <col min="15877" max="16122" width="9.109375" style="50"/>
    <col min="16123" max="16123" width="48.33203125" style="50" customWidth="1"/>
    <col min="16124" max="16124" width="29.44140625" style="50" customWidth="1"/>
    <col min="16125" max="16125" width="23.5546875" style="50" customWidth="1"/>
    <col min="16126" max="16126" width="14.6640625" style="50" customWidth="1"/>
    <col min="16127" max="16127" width="23.5546875" style="50" customWidth="1"/>
    <col min="16128" max="16128" width="22" style="50" customWidth="1"/>
    <col min="16129" max="16129" width="27.5546875" style="50" customWidth="1"/>
    <col min="16130" max="16130" width="22" style="50" customWidth="1"/>
    <col min="16131" max="16131" width="27.5546875" style="50" customWidth="1"/>
    <col min="16132" max="16132" width="22.88671875" style="50" customWidth="1"/>
    <col min="16133" max="16384" width="9.109375" style="50"/>
  </cols>
  <sheetData>
    <row r="1" spans="1:84" s="46" customFormat="1" ht="13.8" thickBot="1" x14ac:dyDescent="0.25">
      <c r="A1" s="109" t="s">
        <v>20</v>
      </c>
      <c r="B1" s="114" t="s">
        <v>122</v>
      </c>
      <c r="C1" s="109" t="s">
        <v>120</v>
      </c>
      <c r="D1" s="109" t="s">
        <v>123</v>
      </c>
      <c r="E1" s="109" t="s">
        <v>94</v>
      </c>
      <c r="F1" s="109" t="s">
        <v>124</v>
      </c>
    </row>
    <row r="2" spans="1:84" s="79" customFormat="1" ht="13.2" x14ac:dyDescent="0.25">
      <c r="A2" s="44" t="s">
        <v>39</v>
      </c>
      <c r="B2" s="45">
        <f>B3</f>
        <v>1452141.84</v>
      </c>
      <c r="C2" s="45">
        <f t="shared" ref="C2:F2" si="0">C3</f>
        <v>1916305</v>
      </c>
      <c r="D2" s="45">
        <f t="shared" si="0"/>
        <v>1807030</v>
      </c>
      <c r="E2" s="45">
        <f t="shared" si="0"/>
        <v>1839930</v>
      </c>
      <c r="F2" s="45">
        <f t="shared" si="0"/>
        <v>1839930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</row>
    <row r="3" spans="1:84" s="126" customFormat="1" ht="26.4" x14ac:dyDescent="0.25">
      <c r="A3" s="59" t="s">
        <v>131</v>
      </c>
      <c r="B3" s="129">
        <f>B4</f>
        <v>1452141.84</v>
      </c>
      <c r="C3" s="129">
        <f t="shared" ref="C3:F4" si="1">C4</f>
        <v>1916305</v>
      </c>
      <c r="D3" s="129">
        <f t="shared" si="1"/>
        <v>1807030</v>
      </c>
      <c r="E3" s="129">
        <f t="shared" si="1"/>
        <v>1839930</v>
      </c>
      <c r="F3" s="129">
        <f t="shared" si="1"/>
        <v>1839930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</row>
    <row r="4" spans="1:84" s="128" customFormat="1" ht="26.4" x14ac:dyDescent="0.25">
      <c r="A4" s="130" t="s">
        <v>129</v>
      </c>
      <c r="B4" s="131">
        <f>B5</f>
        <v>1452141.84</v>
      </c>
      <c r="C4" s="131">
        <f t="shared" si="1"/>
        <v>1916305</v>
      </c>
      <c r="D4" s="131">
        <f t="shared" si="1"/>
        <v>1807030</v>
      </c>
      <c r="E4" s="131">
        <f t="shared" si="1"/>
        <v>1839930</v>
      </c>
      <c r="F4" s="131">
        <f t="shared" si="1"/>
        <v>1839930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</row>
    <row r="5" spans="1:84" s="49" customFormat="1" ht="13.2" x14ac:dyDescent="0.25">
      <c r="A5" s="51" t="s">
        <v>40</v>
      </c>
      <c r="B5" s="45">
        <f>B6+B8+B10</f>
        <v>1452141.84</v>
      </c>
      <c r="C5" s="45">
        <f>C6+C8+C10</f>
        <v>1916305</v>
      </c>
      <c r="D5" s="115">
        <f>D6+D8+D10</f>
        <v>1807030</v>
      </c>
      <c r="E5" s="45">
        <f>E6+E8+E10</f>
        <v>1839930</v>
      </c>
      <c r="F5" s="45">
        <f>F6+F8+F10</f>
        <v>1839930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</row>
    <row r="6" spans="1:84" s="49" customFormat="1" ht="13.2" x14ac:dyDescent="0.25">
      <c r="A6" s="44" t="s">
        <v>41</v>
      </c>
      <c r="B6" s="45">
        <v>63030</v>
      </c>
      <c r="C6" s="45">
        <v>31700</v>
      </c>
      <c r="D6" s="115">
        <v>26180</v>
      </c>
      <c r="E6" s="45">
        <v>26180</v>
      </c>
      <c r="F6" s="45">
        <v>26180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</row>
    <row r="7" spans="1:84" s="49" customFormat="1" ht="13.2" x14ac:dyDescent="0.25">
      <c r="A7" s="44" t="s">
        <v>42</v>
      </c>
      <c r="B7" s="45">
        <v>63030</v>
      </c>
      <c r="C7" s="45">
        <v>31700</v>
      </c>
      <c r="D7" s="115">
        <v>26180</v>
      </c>
      <c r="E7" s="45">
        <v>26180</v>
      </c>
      <c r="F7" s="45">
        <v>26180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</row>
    <row r="8" spans="1:84" s="49" customFormat="1" ht="13.2" x14ac:dyDescent="0.25">
      <c r="A8" s="63" t="s">
        <v>86</v>
      </c>
      <c r="B8" s="45">
        <v>1310817.75</v>
      </c>
      <c r="C8" s="118">
        <v>1402300</v>
      </c>
      <c r="D8" s="115">
        <v>1620600</v>
      </c>
      <c r="E8" s="118">
        <v>1646100</v>
      </c>
      <c r="F8" s="118">
        <v>1646100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</row>
    <row r="9" spans="1:84" s="49" customFormat="1" ht="13.2" x14ac:dyDescent="0.25">
      <c r="A9" s="44" t="s">
        <v>87</v>
      </c>
      <c r="B9" s="65">
        <v>1310817.75</v>
      </c>
      <c r="C9" s="148">
        <v>1402300</v>
      </c>
      <c r="D9" s="164">
        <v>1620600</v>
      </c>
      <c r="E9" s="148">
        <v>1646100</v>
      </c>
      <c r="F9" s="148">
        <v>1646100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</row>
    <row r="10" spans="1:84" s="49" customFormat="1" ht="13.2" x14ac:dyDescent="0.25">
      <c r="A10" s="44" t="s">
        <v>44</v>
      </c>
      <c r="B10" s="45">
        <v>78294.09</v>
      </c>
      <c r="C10" s="118">
        <v>482305</v>
      </c>
      <c r="D10" s="115">
        <v>160250</v>
      </c>
      <c r="E10" s="118">
        <v>167650</v>
      </c>
      <c r="F10" s="118">
        <v>167650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</row>
    <row r="11" spans="1:84" s="49" customFormat="1" ht="26.4" x14ac:dyDescent="0.25">
      <c r="A11" s="44" t="s">
        <v>45</v>
      </c>
      <c r="B11" s="45">
        <v>78294.09</v>
      </c>
      <c r="C11" s="118">
        <v>482305</v>
      </c>
      <c r="D11" s="115">
        <v>160250</v>
      </c>
      <c r="E11" s="118">
        <v>167650</v>
      </c>
      <c r="F11" s="118">
        <v>167650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</row>
  </sheetData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workbookViewId="0">
      <selection activeCell="G35" sqref="G3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26.4" x14ac:dyDescent="0.3">
      <c r="A1" s="23" t="s">
        <v>5</v>
      </c>
      <c r="B1" s="22" t="s">
        <v>6</v>
      </c>
      <c r="C1" s="22" t="s">
        <v>7</v>
      </c>
      <c r="D1" s="22" t="s">
        <v>19</v>
      </c>
      <c r="E1" s="22" t="s">
        <v>121</v>
      </c>
      <c r="F1" s="23" t="s">
        <v>120</v>
      </c>
      <c r="G1" s="23" t="s">
        <v>119</v>
      </c>
      <c r="H1" s="23" t="s">
        <v>92</v>
      </c>
      <c r="I1" s="23" t="s">
        <v>118</v>
      </c>
    </row>
    <row r="2" spans="1:9" ht="26.4" x14ac:dyDescent="0.3">
      <c r="A2" s="13">
        <v>8</v>
      </c>
      <c r="B2" s="13"/>
      <c r="C2" s="13"/>
      <c r="D2" s="13" t="s">
        <v>9</v>
      </c>
      <c r="E2" s="10">
        <v>0</v>
      </c>
      <c r="F2" s="11">
        <v>0</v>
      </c>
      <c r="G2" s="11">
        <v>0</v>
      </c>
      <c r="H2" s="11">
        <v>0</v>
      </c>
      <c r="I2" s="11">
        <v>0</v>
      </c>
    </row>
    <row r="3" spans="1:9" x14ac:dyDescent="0.3">
      <c r="A3" s="13"/>
      <c r="B3" s="17">
        <v>84</v>
      </c>
      <c r="C3" s="17"/>
      <c r="D3" s="17" t="s">
        <v>12</v>
      </c>
      <c r="E3" s="10">
        <v>0</v>
      </c>
      <c r="F3" s="11">
        <v>0</v>
      </c>
      <c r="G3" s="11">
        <v>0</v>
      </c>
      <c r="H3" s="11">
        <v>0</v>
      </c>
      <c r="I3" s="11">
        <v>0</v>
      </c>
    </row>
    <row r="4" spans="1:9" ht="26.4" x14ac:dyDescent="0.3">
      <c r="A4" s="14"/>
      <c r="B4" s="14"/>
      <c r="C4" s="15">
        <v>81</v>
      </c>
      <c r="D4" s="18" t="s">
        <v>13</v>
      </c>
      <c r="E4" s="10">
        <v>0</v>
      </c>
      <c r="F4" s="11">
        <v>0</v>
      </c>
      <c r="G4" s="11">
        <v>0</v>
      </c>
      <c r="H4" s="11">
        <v>0</v>
      </c>
      <c r="I4" s="11">
        <v>0</v>
      </c>
    </row>
    <row r="5" spans="1:9" ht="26.4" x14ac:dyDescent="0.3">
      <c r="A5" s="16">
        <v>5</v>
      </c>
      <c r="B5" s="16"/>
      <c r="C5" s="16"/>
      <c r="D5" s="25" t="s">
        <v>10</v>
      </c>
      <c r="E5" s="10">
        <v>0</v>
      </c>
      <c r="F5" s="11">
        <v>0</v>
      </c>
      <c r="G5" s="11">
        <v>0</v>
      </c>
      <c r="H5" s="11">
        <v>0</v>
      </c>
      <c r="I5" s="11">
        <v>0</v>
      </c>
    </row>
    <row r="6" spans="1:9" ht="26.4" x14ac:dyDescent="0.3">
      <c r="A6" s="17"/>
      <c r="B6" s="17">
        <v>54</v>
      </c>
      <c r="C6" s="17"/>
      <c r="D6" s="26" t="s">
        <v>14</v>
      </c>
      <c r="E6" s="10">
        <v>0</v>
      </c>
      <c r="F6" s="11">
        <v>0</v>
      </c>
      <c r="G6" s="11">
        <v>0</v>
      </c>
      <c r="H6" s="11">
        <v>0</v>
      </c>
      <c r="I6" s="12">
        <v>0</v>
      </c>
    </row>
    <row r="7" spans="1:9" x14ac:dyDescent="0.3">
      <c r="A7" s="17"/>
      <c r="B7" s="17"/>
      <c r="C7" s="15">
        <v>11</v>
      </c>
      <c r="D7" s="15" t="s">
        <v>8</v>
      </c>
      <c r="E7" s="10">
        <v>0</v>
      </c>
      <c r="F7" s="11">
        <v>0</v>
      </c>
      <c r="G7" s="11">
        <v>0</v>
      </c>
      <c r="H7" s="11">
        <v>0</v>
      </c>
      <c r="I7" s="12">
        <v>0</v>
      </c>
    </row>
    <row r="8" spans="1:9" x14ac:dyDescent="0.3">
      <c r="A8" s="17"/>
      <c r="B8" s="17"/>
      <c r="C8" s="15">
        <v>31</v>
      </c>
      <c r="D8" s="15" t="s">
        <v>15</v>
      </c>
      <c r="E8" s="10">
        <v>0</v>
      </c>
      <c r="F8" s="11">
        <v>0</v>
      </c>
      <c r="G8" s="11">
        <v>0</v>
      </c>
      <c r="H8" s="11">
        <v>0</v>
      </c>
      <c r="I8" s="12">
        <v>0</v>
      </c>
    </row>
  </sheetData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I92"/>
  <sheetViews>
    <sheetView topLeftCell="A46" zoomScale="84" zoomScaleNormal="84" workbookViewId="0">
      <selection activeCell="J11" sqref="J11"/>
    </sheetView>
  </sheetViews>
  <sheetFormatPr defaultRowHeight="12.6" x14ac:dyDescent="0.2"/>
  <cols>
    <col min="1" max="1" width="48.33203125" style="64" customWidth="1"/>
    <col min="2" max="2" width="29.44140625" style="82" customWidth="1"/>
    <col min="3" max="3" width="23.5546875" style="76" customWidth="1"/>
    <col min="4" max="4" width="27.5546875" style="76" customWidth="1"/>
    <col min="5" max="5" width="27.5546875" style="83" customWidth="1"/>
    <col min="6" max="6" width="27.5546875" style="76" customWidth="1"/>
    <col min="7" max="250" width="9.109375" style="64"/>
    <col min="251" max="251" width="48.33203125" style="64" customWidth="1"/>
    <col min="252" max="252" width="29.44140625" style="64" customWidth="1"/>
    <col min="253" max="253" width="23.5546875" style="64" customWidth="1"/>
    <col min="254" max="254" width="14.6640625" style="64" customWidth="1"/>
    <col min="255" max="255" width="23.5546875" style="64" customWidth="1"/>
    <col min="256" max="256" width="22" style="64" customWidth="1"/>
    <col min="257" max="257" width="27.5546875" style="64" customWidth="1"/>
    <col min="258" max="258" width="22" style="64" customWidth="1"/>
    <col min="259" max="259" width="27.5546875" style="64" customWidth="1"/>
    <col min="260" max="260" width="22.88671875" style="64" customWidth="1"/>
    <col min="261" max="506" width="9.109375" style="64"/>
    <col min="507" max="507" width="48.33203125" style="64" customWidth="1"/>
    <col min="508" max="508" width="29.44140625" style="64" customWidth="1"/>
    <col min="509" max="509" width="23.5546875" style="64" customWidth="1"/>
    <col min="510" max="510" width="14.6640625" style="64" customWidth="1"/>
    <col min="511" max="511" width="23.5546875" style="64" customWidth="1"/>
    <col min="512" max="512" width="22" style="64" customWidth="1"/>
    <col min="513" max="513" width="27.5546875" style="64" customWidth="1"/>
    <col min="514" max="514" width="22" style="64" customWidth="1"/>
    <col min="515" max="515" width="27.5546875" style="64" customWidth="1"/>
    <col min="516" max="516" width="22.88671875" style="64" customWidth="1"/>
    <col min="517" max="762" width="9.109375" style="64"/>
    <col min="763" max="763" width="48.33203125" style="64" customWidth="1"/>
    <col min="764" max="764" width="29.44140625" style="64" customWidth="1"/>
    <col min="765" max="765" width="23.5546875" style="64" customWidth="1"/>
    <col min="766" max="766" width="14.6640625" style="64" customWidth="1"/>
    <col min="767" max="767" width="23.5546875" style="64" customWidth="1"/>
    <col min="768" max="768" width="22" style="64" customWidth="1"/>
    <col min="769" max="769" width="27.5546875" style="64" customWidth="1"/>
    <col min="770" max="770" width="22" style="64" customWidth="1"/>
    <col min="771" max="771" width="27.5546875" style="64" customWidth="1"/>
    <col min="772" max="772" width="22.88671875" style="64" customWidth="1"/>
    <col min="773" max="1018" width="9.109375" style="64"/>
    <col min="1019" max="1019" width="48.33203125" style="64" customWidth="1"/>
    <col min="1020" max="1020" width="29.44140625" style="64" customWidth="1"/>
    <col min="1021" max="1021" width="23.5546875" style="64" customWidth="1"/>
    <col min="1022" max="1022" width="14.6640625" style="64" customWidth="1"/>
    <col min="1023" max="1023" width="23.5546875" style="64" customWidth="1"/>
    <col min="1024" max="1024" width="22" style="64" customWidth="1"/>
    <col min="1025" max="1025" width="27.5546875" style="64" customWidth="1"/>
    <col min="1026" max="1026" width="22" style="64" customWidth="1"/>
    <col min="1027" max="1027" width="27.5546875" style="64" customWidth="1"/>
    <col min="1028" max="1028" width="22.88671875" style="64" customWidth="1"/>
    <col min="1029" max="1274" width="9.109375" style="64"/>
    <col min="1275" max="1275" width="48.33203125" style="64" customWidth="1"/>
    <col min="1276" max="1276" width="29.44140625" style="64" customWidth="1"/>
    <col min="1277" max="1277" width="23.5546875" style="64" customWidth="1"/>
    <col min="1278" max="1278" width="14.6640625" style="64" customWidth="1"/>
    <col min="1279" max="1279" width="23.5546875" style="64" customWidth="1"/>
    <col min="1280" max="1280" width="22" style="64" customWidth="1"/>
    <col min="1281" max="1281" width="27.5546875" style="64" customWidth="1"/>
    <col min="1282" max="1282" width="22" style="64" customWidth="1"/>
    <col min="1283" max="1283" width="27.5546875" style="64" customWidth="1"/>
    <col min="1284" max="1284" width="22.88671875" style="64" customWidth="1"/>
    <col min="1285" max="1530" width="9.109375" style="64"/>
    <col min="1531" max="1531" width="48.33203125" style="64" customWidth="1"/>
    <col min="1532" max="1532" width="29.44140625" style="64" customWidth="1"/>
    <col min="1533" max="1533" width="23.5546875" style="64" customWidth="1"/>
    <col min="1534" max="1534" width="14.6640625" style="64" customWidth="1"/>
    <col min="1535" max="1535" width="23.5546875" style="64" customWidth="1"/>
    <col min="1536" max="1536" width="22" style="64" customWidth="1"/>
    <col min="1537" max="1537" width="27.5546875" style="64" customWidth="1"/>
    <col min="1538" max="1538" width="22" style="64" customWidth="1"/>
    <col min="1539" max="1539" width="27.5546875" style="64" customWidth="1"/>
    <col min="1540" max="1540" width="22.88671875" style="64" customWidth="1"/>
    <col min="1541" max="1786" width="9.109375" style="64"/>
    <col min="1787" max="1787" width="48.33203125" style="64" customWidth="1"/>
    <col min="1788" max="1788" width="29.44140625" style="64" customWidth="1"/>
    <col min="1789" max="1789" width="23.5546875" style="64" customWidth="1"/>
    <col min="1790" max="1790" width="14.6640625" style="64" customWidth="1"/>
    <col min="1791" max="1791" width="23.5546875" style="64" customWidth="1"/>
    <col min="1792" max="1792" width="22" style="64" customWidth="1"/>
    <col min="1793" max="1793" width="27.5546875" style="64" customWidth="1"/>
    <col min="1794" max="1794" width="22" style="64" customWidth="1"/>
    <col min="1795" max="1795" width="27.5546875" style="64" customWidth="1"/>
    <col min="1796" max="1796" width="22.88671875" style="64" customWidth="1"/>
    <col min="1797" max="2042" width="9.109375" style="64"/>
    <col min="2043" max="2043" width="48.33203125" style="64" customWidth="1"/>
    <col min="2044" max="2044" width="29.44140625" style="64" customWidth="1"/>
    <col min="2045" max="2045" width="23.5546875" style="64" customWidth="1"/>
    <col min="2046" max="2046" width="14.6640625" style="64" customWidth="1"/>
    <col min="2047" max="2047" width="23.5546875" style="64" customWidth="1"/>
    <col min="2048" max="2048" width="22" style="64" customWidth="1"/>
    <col min="2049" max="2049" width="27.5546875" style="64" customWidth="1"/>
    <col min="2050" max="2050" width="22" style="64" customWidth="1"/>
    <col min="2051" max="2051" width="27.5546875" style="64" customWidth="1"/>
    <col min="2052" max="2052" width="22.88671875" style="64" customWidth="1"/>
    <col min="2053" max="2298" width="9.109375" style="64"/>
    <col min="2299" max="2299" width="48.33203125" style="64" customWidth="1"/>
    <col min="2300" max="2300" width="29.44140625" style="64" customWidth="1"/>
    <col min="2301" max="2301" width="23.5546875" style="64" customWidth="1"/>
    <col min="2302" max="2302" width="14.6640625" style="64" customWidth="1"/>
    <col min="2303" max="2303" width="23.5546875" style="64" customWidth="1"/>
    <col min="2304" max="2304" width="22" style="64" customWidth="1"/>
    <col min="2305" max="2305" width="27.5546875" style="64" customWidth="1"/>
    <col min="2306" max="2306" width="22" style="64" customWidth="1"/>
    <col min="2307" max="2307" width="27.5546875" style="64" customWidth="1"/>
    <col min="2308" max="2308" width="22.88671875" style="64" customWidth="1"/>
    <col min="2309" max="2554" width="9.109375" style="64"/>
    <col min="2555" max="2555" width="48.33203125" style="64" customWidth="1"/>
    <col min="2556" max="2556" width="29.44140625" style="64" customWidth="1"/>
    <col min="2557" max="2557" width="23.5546875" style="64" customWidth="1"/>
    <col min="2558" max="2558" width="14.6640625" style="64" customWidth="1"/>
    <col min="2559" max="2559" width="23.5546875" style="64" customWidth="1"/>
    <col min="2560" max="2560" width="22" style="64" customWidth="1"/>
    <col min="2561" max="2561" width="27.5546875" style="64" customWidth="1"/>
    <col min="2562" max="2562" width="22" style="64" customWidth="1"/>
    <col min="2563" max="2563" width="27.5546875" style="64" customWidth="1"/>
    <col min="2564" max="2564" width="22.88671875" style="64" customWidth="1"/>
    <col min="2565" max="2810" width="9.109375" style="64"/>
    <col min="2811" max="2811" width="48.33203125" style="64" customWidth="1"/>
    <col min="2812" max="2812" width="29.44140625" style="64" customWidth="1"/>
    <col min="2813" max="2813" width="23.5546875" style="64" customWidth="1"/>
    <col min="2814" max="2814" width="14.6640625" style="64" customWidth="1"/>
    <col min="2815" max="2815" width="23.5546875" style="64" customWidth="1"/>
    <col min="2816" max="2816" width="22" style="64" customWidth="1"/>
    <col min="2817" max="2817" width="27.5546875" style="64" customWidth="1"/>
    <col min="2818" max="2818" width="22" style="64" customWidth="1"/>
    <col min="2819" max="2819" width="27.5546875" style="64" customWidth="1"/>
    <col min="2820" max="2820" width="22.88671875" style="64" customWidth="1"/>
    <col min="2821" max="3066" width="9.109375" style="64"/>
    <col min="3067" max="3067" width="48.33203125" style="64" customWidth="1"/>
    <col min="3068" max="3068" width="29.44140625" style="64" customWidth="1"/>
    <col min="3069" max="3069" width="23.5546875" style="64" customWidth="1"/>
    <col min="3070" max="3070" width="14.6640625" style="64" customWidth="1"/>
    <col min="3071" max="3071" width="23.5546875" style="64" customWidth="1"/>
    <col min="3072" max="3072" width="22" style="64" customWidth="1"/>
    <col min="3073" max="3073" width="27.5546875" style="64" customWidth="1"/>
    <col min="3074" max="3074" width="22" style="64" customWidth="1"/>
    <col min="3075" max="3075" width="27.5546875" style="64" customWidth="1"/>
    <col min="3076" max="3076" width="22.88671875" style="64" customWidth="1"/>
    <col min="3077" max="3322" width="9.109375" style="64"/>
    <col min="3323" max="3323" width="48.33203125" style="64" customWidth="1"/>
    <col min="3324" max="3324" width="29.44140625" style="64" customWidth="1"/>
    <col min="3325" max="3325" width="23.5546875" style="64" customWidth="1"/>
    <col min="3326" max="3326" width="14.6640625" style="64" customWidth="1"/>
    <col min="3327" max="3327" width="23.5546875" style="64" customWidth="1"/>
    <col min="3328" max="3328" width="22" style="64" customWidth="1"/>
    <col min="3329" max="3329" width="27.5546875" style="64" customWidth="1"/>
    <col min="3330" max="3330" width="22" style="64" customWidth="1"/>
    <col min="3331" max="3331" width="27.5546875" style="64" customWidth="1"/>
    <col min="3332" max="3332" width="22.88671875" style="64" customWidth="1"/>
    <col min="3333" max="3578" width="9.109375" style="64"/>
    <col min="3579" max="3579" width="48.33203125" style="64" customWidth="1"/>
    <col min="3580" max="3580" width="29.44140625" style="64" customWidth="1"/>
    <col min="3581" max="3581" width="23.5546875" style="64" customWidth="1"/>
    <col min="3582" max="3582" width="14.6640625" style="64" customWidth="1"/>
    <col min="3583" max="3583" width="23.5546875" style="64" customWidth="1"/>
    <col min="3584" max="3584" width="22" style="64" customWidth="1"/>
    <col min="3585" max="3585" width="27.5546875" style="64" customWidth="1"/>
    <col min="3586" max="3586" width="22" style="64" customWidth="1"/>
    <col min="3587" max="3587" width="27.5546875" style="64" customWidth="1"/>
    <col min="3588" max="3588" width="22.88671875" style="64" customWidth="1"/>
    <col min="3589" max="3834" width="9.109375" style="64"/>
    <col min="3835" max="3835" width="48.33203125" style="64" customWidth="1"/>
    <col min="3836" max="3836" width="29.44140625" style="64" customWidth="1"/>
    <col min="3837" max="3837" width="23.5546875" style="64" customWidth="1"/>
    <col min="3838" max="3838" width="14.6640625" style="64" customWidth="1"/>
    <col min="3839" max="3839" width="23.5546875" style="64" customWidth="1"/>
    <col min="3840" max="3840" width="22" style="64" customWidth="1"/>
    <col min="3841" max="3841" width="27.5546875" style="64" customWidth="1"/>
    <col min="3842" max="3842" width="22" style="64" customWidth="1"/>
    <col min="3843" max="3843" width="27.5546875" style="64" customWidth="1"/>
    <col min="3844" max="3844" width="22.88671875" style="64" customWidth="1"/>
    <col min="3845" max="4090" width="9.109375" style="64"/>
    <col min="4091" max="4091" width="48.33203125" style="64" customWidth="1"/>
    <col min="4092" max="4092" width="29.44140625" style="64" customWidth="1"/>
    <col min="4093" max="4093" width="23.5546875" style="64" customWidth="1"/>
    <col min="4094" max="4094" width="14.6640625" style="64" customWidth="1"/>
    <col min="4095" max="4095" width="23.5546875" style="64" customWidth="1"/>
    <col min="4096" max="4096" width="22" style="64" customWidth="1"/>
    <col min="4097" max="4097" width="27.5546875" style="64" customWidth="1"/>
    <col min="4098" max="4098" width="22" style="64" customWidth="1"/>
    <col min="4099" max="4099" width="27.5546875" style="64" customWidth="1"/>
    <col min="4100" max="4100" width="22.88671875" style="64" customWidth="1"/>
    <col min="4101" max="4346" width="9.109375" style="64"/>
    <col min="4347" max="4347" width="48.33203125" style="64" customWidth="1"/>
    <col min="4348" max="4348" width="29.44140625" style="64" customWidth="1"/>
    <col min="4349" max="4349" width="23.5546875" style="64" customWidth="1"/>
    <col min="4350" max="4350" width="14.6640625" style="64" customWidth="1"/>
    <col min="4351" max="4351" width="23.5546875" style="64" customWidth="1"/>
    <col min="4352" max="4352" width="22" style="64" customWidth="1"/>
    <col min="4353" max="4353" width="27.5546875" style="64" customWidth="1"/>
    <col min="4354" max="4354" width="22" style="64" customWidth="1"/>
    <col min="4355" max="4355" width="27.5546875" style="64" customWidth="1"/>
    <col min="4356" max="4356" width="22.88671875" style="64" customWidth="1"/>
    <col min="4357" max="4602" width="9.109375" style="64"/>
    <col min="4603" max="4603" width="48.33203125" style="64" customWidth="1"/>
    <col min="4604" max="4604" width="29.44140625" style="64" customWidth="1"/>
    <col min="4605" max="4605" width="23.5546875" style="64" customWidth="1"/>
    <col min="4606" max="4606" width="14.6640625" style="64" customWidth="1"/>
    <col min="4607" max="4607" width="23.5546875" style="64" customWidth="1"/>
    <col min="4608" max="4608" width="22" style="64" customWidth="1"/>
    <col min="4609" max="4609" width="27.5546875" style="64" customWidth="1"/>
    <col min="4610" max="4610" width="22" style="64" customWidth="1"/>
    <col min="4611" max="4611" width="27.5546875" style="64" customWidth="1"/>
    <col min="4612" max="4612" width="22.88671875" style="64" customWidth="1"/>
    <col min="4613" max="4858" width="9.109375" style="64"/>
    <col min="4859" max="4859" width="48.33203125" style="64" customWidth="1"/>
    <col min="4860" max="4860" width="29.44140625" style="64" customWidth="1"/>
    <col min="4861" max="4861" width="23.5546875" style="64" customWidth="1"/>
    <col min="4862" max="4862" width="14.6640625" style="64" customWidth="1"/>
    <col min="4863" max="4863" width="23.5546875" style="64" customWidth="1"/>
    <col min="4864" max="4864" width="22" style="64" customWidth="1"/>
    <col min="4865" max="4865" width="27.5546875" style="64" customWidth="1"/>
    <col min="4866" max="4866" width="22" style="64" customWidth="1"/>
    <col min="4867" max="4867" width="27.5546875" style="64" customWidth="1"/>
    <col min="4868" max="4868" width="22.88671875" style="64" customWidth="1"/>
    <col min="4869" max="5114" width="9.109375" style="64"/>
    <col min="5115" max="5115" width="48.33203125" style="64" customWidth="1"/>
    <col min="5116" max="5116" width="29.44140625" style="64" customWidth="1"/>
    <col min="5117" max="5117" width="23.5546875" style="64" customWidth="1"/>
    <col min="5118" max="5118" width="14.6640625" style="64" customWidth="1"/>
    <col min="5119" max="5119" width="23.5546875" style="64" customWidth="1"/>
    <col min="5120" max="5120" width="22" style="64" customWidth="1"/>
    <col min="5121" max="5121" width="27.5546875" style="64" customWidth="1"/>
    <col min="5122" max="5122" width="22" style="64" customWidth="1"/>
    <col min="5123" max="5123" width="27.5546875" style="64" customWidth="1"/>
    <col min="5124" max="5124" width="22.88671875" style="64" customWidth="1"/>
    <col min="5125" max="5370" width="9.109375" style="64"/>
    <col min="5371" max="5371" width="48.33203125" style="64" customWidth="1"/>
    <col min="5372" max="5372" width="29.44140625" style="64" customWidth="1"/>
    <col min="5373" max="5373" width="23.5546875" style="64" customWidth="1"/>
    <col min="5374" max="5374" width="14.6640625" style="64" customWidth="1"/>
    <col min="5375" max="5375" width="23.5546875" style="64" customWidth="1"/>
    <col min="5376" max="5376" width="22" style="64" customWidth="1"/>
    <col min="5377" max="5377" width="27.5546875" style="64" customWidth="1"/>
    <col min="5378" max="5378" width="22" style="64" customWidth="1"/>
    <col min="5379" max="5379" width="27.5546875" style="64" customWidth="1"/>
    <col min="5380" max="5380" width="22.88671875" style="64" customWidth="1"/>
    <col min="5381" max="5626" width="9.109375" style="64"/>
    <col min="5627" max="5627" width="48.33203125" style="64" customWidth="1"/>
    <col min="5628" max="5628" width="29.44140625" style="64" customWidth="1"/>
    <col min="5629" max="5629" width="23.5546875" style="64" customWidth="1"/>
    <col min="5630" max="5630" width="14.6640625" style="64" customWidth="1"/>
    <col min="5631" max="5631" width="23.5546875" style="64" customWidth="1"/>
    <col min="5632" max="5632" width="22" style="64" customWidth="1"/>
    <col min="5633" max="5633" width="27.5546875" style="64" customWidth="1"/>
    <col min="5634" max="5634" width="22" style="64" customWidth="1"/>
    <col min="5635" max="5635" width="27.5546875" style="64" customWidth="1"/>
    <col min="5636" max="5636" width="22.88671875" style="64" customWidth="1"/>
    <col min="5637" max="5882" width="9.109375" style="64"/>
    <col min="5883" max="5883" width="48.33203125" style="64" customWidth="1"/>
    <col min="5884" max="5884" width="29.44140625" style="64" customWidth="1"/>
    <col min="5885" max="5885" width="23.5546875" style="64" customWidth="1"/>
    <col min="5886" max="5886" width="14.6640625" style="64" customWidth="1"/>
    <col min="5887" max="5887" width="23.5546875" style="64" customWidth="1"/>
    <col min="5888" max="5888" width="22" style="64" customWidth="1"/>
    <col min="5889" max="5889" width="27.5546875" style="64" customWidth="1"/>
    <col min="5890" max="5890" width="22" style="64" customWidth="1"/>
    <col min="5891" max="5891" width="27.5546875" style="64" customWidth="1"/>
    <col min="5892" max="5892" width="22.88671875" style="64" customWidth="1"/>
    <col min="5893" max="6138" width="9.109375" style="64"/>
    <col min="6139" max="6139" width="48.33203125" style="64" customWidth="1"/>
    <col min="6140" max="6140" width="29.44140625" style="64" customWidth="1"/>
    <col min="6141" max="6141" width="23.5546875" style="64" customWidth="1"/>
    <col min="6142" max="6142" width="14.6640625" style="64" customWidth="1"/>
    <col min="6143" max="6143" width="23.5546875" style="64" customWidth="1"/>
    <col min="6144" max="6144" width="22" style="64" customWidth="1"/>
    <col min="6145" max="6145" width="27.5546875" style="64" customWidth="1"/>
    <col min="6146" max="6146" width="22" style="64" customWidth="1"/>
    <col min="6147" max="6147" width="27.5546875" style="64" customWidth="1"/>
    <col min="6148" max="6148" width="22.88671875" style="64" customWidth="1"/>
    <col min="6149" max="6394" width="9.109375" style="64"/>
    <col min="6395" max="6395" width="48.33203125" style="64" customWidth="1"/>
    <col min="6396" max="6396" width="29.44140625" style="64" customWidth="1"/>
    <col min="6397" max="6397" width="23.5546875" style="64" customWidth="1"/>
    <col min="6398" max="6398" width="14.6640625" style="64" customWidth="1"/>
    <col min="6399" max="6399" width="23.5546875" style="64" customWidth="1"/>
    <col min="6400" max="6400" width="22" style="64" customWidth="1"/>
    <col min="6401" max="6401" width="27.5546875" style="64" customWidth="1"/>
    <col min="6402" max="6402" width="22" style="64" customWidth="1"/>
    <col min="6403" max="6403" width="27.5546875" style="64" customWidth="1"/>
    <col min="6404" max="6404" width="22.88671875" style="64" customWidth="1"/>
    <col min="6405" max="6650" width="9.109375" style="64"/>
    <col min="6651" max="6651" width="48.33203125" style="64" customWidth="1"/>
    <col min="6652" max="6652" width="29.44140625" style="64" customWidth="1"/>
    <col min="6653" max="6653" width="23.5546875" style="64" customWidth="1"/>
    <col min="6654" max="6654" width="14.6640625" style="64" customWidth="1"/>
    <col min="6655" max="6655" width="23.5546875" style="64" customWidth="1"/>
    <col min="6656" max="6656" width="22" style="64" customWidth="1"/>
    <col min="6657" max="6657" width="27.5546875" style="64" customWidth="1"/>
    <col min="6658" max="6658" width="22" style="64" customWidth="1"/>
    <col min="6659" max="6659" width="27.5546875" style="64" customWidth="1"/>
    <col min="6660" max="6660" width="22.88671875" style="64" customWidth="1"/>
    <col min="6661" max="6906" width="9.109375" style="64"/>
    <col min="6907" max="6907" width="48.33203125" style="64" customWidth="1"/>
    <col min="6908" max="6908" width="29.44140625" style="64" customWidth="1"/>
    <col min="6909" max="6909" width="23.5546875" style="64" customWidth="1"/>
    <col min="6910" max="6910" width="14.6640625" style="64" customWidth="1"/>
    <col min="6911" max="6911" width="23.5546875" style="64" customWidth="1"/>
    <col min="6912" max="6912" width="22" style="64" customWidth="1"/>
    <col min="6913" max="6913" width="27.5546875" style="64" customWidth="1"/>
    <col min="6914" max="6914" width="22" style="64" customWidth="1"/>
    <col min="6915" max="6915" width="27.5546875" style="64" customWidth="1"/>
    <col min="6916" max="6916" width="22.88671875" style="64" customWidth="1"/>
    <col min="6917" max="7162" width="9.109375" style="64"/>
    <col min="7163" max="7163" width="48.33203125" style="64" customWidth="1"/>
    <col min="7164" max="7164" width="29.44140625" style="64" customWidth="1"/>
    <col min="7165" max="7165" width="23.5546875" style="64" customWidth="1"/>
    <col min="7166" max="7166" width="14.6640625" style="64" customWidth="1"/>
    <col min="7167" max="7167" width="23.5546875" style="64" customWidth="1"/>
    <col min="7168" max="7168" width="22" style="64" customWidth="1"/>
    <col min="7169" max="7169" width="27.5546875" style="64" customWidth="1"/>
    <col min="7170" max="7170" width="22" style="64" customWidth="1"/>
    <col min="7171" max="7171" width="27.5546875" style="64" customWidth="1"/>
    <col min="7172" max="7172" width="22.88671875" style="64" customWidth="1"/>
    <col min="7173" max="7418" width="9.109375" style="64"/>
    <col min="7419" max="7419" width="48.33203125" style="64" customWidth="1"/>
    <col min="7420" max="7420" width="29.44140625" style="64" customWidth="1"/>
    <col min="7421" max="7421" width="23.5546875" style="64" customWidth="1"/>
    <col min="7422" max="7422" width="14.6640625" style="64" customWidth="1"/>
    <col min="7423" max="7423" width="23.5546875" style="64" customWidth="1"/>
    <col min="7424" max="7424" width="22" style="64" customWidth="1"/>
    <col min="7425" max="7425" width="27.5546875" style="64" customWidth="1"/>
    <col min="7426" max="7426" width="22" style="64" customWidth="1"/>
    <col min="7427" max="7427" width="27.5546875" style="64" customWidth="1"/>
    <col min="7428" max="7428" width="22.88671875" style="64" customWidth="1"/>
    <col min="7429" max="7674" width="9.109375" style="64"/>
    <col min="7675" max="7675" width="48.33203125" style="64" customWidth="1"/>
    <col min="7676" max="7676" width="29.44140625" style="64" customWidth="1"/>
    <col min="7677" max="7677" width="23.5546875" style="64" customWidth="1"/>
    <col min="7678" max="7678" width="14.6640625" style="64" customWidth="1"/>
    <col min="7679" max="7679" width="23.5546875" style="64" customWidth="1"/>
    <col min="7680" max="7680" width="22" style="64" customWidth="1"/>
    <col min="7681" max="7681" width="27.5546875" style="64" customWidth="1"/>
    <col min="7682" max="7682" width="22" style="64" customWidth="1"/>
    <col min="7683" max="7683" width="27.5546875" style="64" customWidth="1"/>
    <col min="7684" max="7684" width="22.88671875" style="64" customWidth="1"/>
    <col min="7685" max="7930" width="9.109375" style="64"/>
    <col min="7931" max="7931" width="48.33203125" style="64" customWidth="1"/>
    <col min="7932" max="7932" width="29.44140625" style="64" customWidth="1"/>
    <col min="7933" max="7933" width="23.5546875" style="64" customWidth="1"/>
    <col min="7934" max="7934" width="14.6640625" style="64" customWidth="1"/>
    <col min="7935" max="7935" width="23.5546875" style="64" customWidth="1"/>
    <col min="7936" max="7936" width="22" style="64" customWidth="1"/>
    <col min="7937" max="7937" width="27.5546875" style="64" customWidth="1"/>
    <col min="7938" max="7938" width="22" style="64" customWidth="1"/>
    <col min="7939" max="7939" width="27.5546875" style="64" customWidth="1"/>
    <col min="7940" max="7940" width="22.88671875" style="64" customWidth="1"/>
    <col min="7941" max="8186" width="9.109375" style="64"/>
    <col min="8187" max="8187" width="48.33203125" style="64" customWidth="1"/>
    <col min="8188" max="8188" width="29.44140625" style="64" customWidth="1"/>
    <col min="8189" max="8189" width="23.5546875" style="64" customWidth="1"/>
    <col min="8190" max="8190" width="14.6640625" style="64" customWidth="1"/>
    <col min="8191" max="8191" width="23.5546875" style="64" customWidth="1"/>
    <col min="8192" max="8192" width="22" style="64" customWidth="1"/>
    <col min="8193" max="8193" width="27.5546875" style="64" customWidth="1"/>
    <col min="8194" max="8194" width="22" style="64" customWidth="1"/>
    <col min="8195" max="8195" width="27.5546875" style="64" customWidth="1"/>
    <col min="8196" max="8196" width="22.88671875" style="64" customWidth="1"/>
    <col min="8197" max="8442" width="9.109375" style="64"/>
    <col min="8443" max="8443" width="48.33203125" style="64" customWidth="1"/>
    <col min="8444" max="8444" width="29.44140625" style="64" customWidth="1"/>
    <col min="8445" max="8445" width="23.5546875" style="64" customWidth="1"/>
    <col min="8446" max="8446" width="14.6640625" style="64" customWidth="1"/>
    <col min="8447" max="8447" width="23.5546875" style="64" customWidth="1"/>
    <col min="8448" max="8448" width="22" style="64" customWidth="1"/>
    <col min="8449" max="8449" width="27.5546875" style="64" customWidth="1"/>
    <col min="8450" max="8450" width="22" style="64" customWidth="1"/>
    <col min="8451" max="8451" width="27.5546875" style="64" customWidth="1"/>
    <col min="8452" max="8452" width="22.88671875" style="64" customWidth="1"/>
    <col min="8453" max="8698" width="9.109375" style="64"/>
    <col min="8699" max="8699" width="48.33203125" style="64" customWidth="1"/>
    <col min="8700" max="8700" width="29.44140625" style="64" customWidth="1"/>
    <col min="8701" max="8701" width="23.5546875" style="64" customWidth="1"/>
    <col min="8702" max="8702" width="14.6640625" style="64" customWidth="1"/>
    <col min="8703" max="8703" width="23.5546875" style="64" customWidth="1"/>
    <col min="8704" max="8704" width="22" style="64" customWidth="1"/>
    <col min="8705" max="8705" width="27.5546875" style="64" customWidth="1"/>
    <col min="8706" max="8706" width="22" style="64" customWidth="1"/>
    <col min="8707" max="8707" width="27.5546875" style="64" customWidth="1"/>
    <col min="8708" max="8708" width="22.88671875" style="64" customWidth="1"/>
    <col min="8709" max="8954" width="9.109375" style="64"/>
    <col min="8955" max="8955" width="48.33203125" style="64" customWidth="1"/>
    <col min="8956" max="8956" width="29.44140625" style="64" customWidth="1"/>
    <col min="8957" max="8957" width="23.5546875" style="64" customWidth="1"/>
    <col min="8958" max="8958" width="14.6640625" style="64" customWidth="1"/>
    <col min="8959" max="8959" width="23.5546875" style="64" customWidth="1"/>
    <col min="8960" max="8960" width="22" style="64" customWidth="1"/>
    <col min="8961" max="8961" width="27.5546875" style="64" customWidth="1"/>
    <col min="8962" max="8962" width="22" style="64" customWidth="1"/>
    <col min="8963" max="8963" width="27.5546875" style="64" customWidth="1"/>
    <col min="8964" max="8964" width="22.88671875" style="64" customWidth="1"/>
    <col min="8965" max="9210" width="9.109375" style="64"/>
    <col min="9211" max="9211" width="48.33203125" style="64" customWidth="1"/>
    <col min="9212" max="9212" width="29.44140625" style="64" customWidth="1"/>
    <col min="9213" max="9213" width="23.5546875" style="64" customWidth="1"/>
    <col min="9214" max="9214" width="14.6640625" style="64" customWidth="1"/>
    <col min="9215" max="9215" width="23.5546875" style="64" customWidth="1"/>
    <col min="9216" max="9216" width="22" style="64" customWidth="1"/>
    <col min="9217" max="9217" width="27.5546875" style="64" customWidth="1"/>
    <col min="9218" max="9218" width="22" style="64" customWidth="1"/>
    <col min="9219" max="9219" width="27.5546875" style="64" customWidth="1"/>
    <col min="9220" max="9220" width="22.88671875" style="64" customWidth="1"/>
    <col min="9221" max="9466" width="9.109375" style="64"/>
    <col min="9467" max="9467" width="48.33203125" style="64" customWidth="1"/>
    <col min="9468" max="9468" width="29.44140625" style="64" customWidth="1"/>
    <col min="9469" max="9469" width="23.5546875" style="64" customWidth="1"/>
    <col min="9470" max="9470" width="14.6640625" style="64" customWidth="1"/>
    <col min="9471" max="9471" width="23.5546875" style="64" customWidth="1"/>
    <col min="9472" max="9472" width="22" style="64" customWidth="1"/>
    <col min="9473" max="9473" width="27.5546875" style="64" customWidth="1"/>
    <col min="9474" max="9474" width="22" style="64" customWidth="1"/>
    <col min="9475" max="9475" width="27.5546875" style="64" customWidth="1"/>
    <col min="9476" max="9476" width="22.88671875" style="64" customWidth="1"/>
    <col min="9477" max="9722" width="9.109375" style="64"/>
    <col min="9723" max="9723" width="48.33203125" style="64" customWidth="1"/>
    <col min="9724" max="9724" width="29.44140625" style="64" customWidth="1"/>
    <col min="9725" max="9725" width="23.5546875" style="64" customWidth="1"/>
    <col min="9726" max="9726" width="14.6640625" style="64" customWidth="1"/>
    <col min="9727" max="9727" width="23.5546875" style="64" customWidth="1"/>
    <col min="9728" max="9728" width="22" style="64" customWidth="1"/>
    <col min="9729" max="9729" width="27.5546875" style="64" customWidth="1"/>
    <col min="9730" max="9730" width="22" style="64" customWidth="1"/>
    <col min="9731" max="9731" width="27.5546875" style="64" customWidth="1"/>
    <col min="9732" max="9732" width="22.88671875" style="64" customWidth="1"/>
    <col min="9733" max="9978" width="9.109375" style="64"/>
    <col min="9979" max="9979" width="48.33203125" style="64" customWidth="1"/>
    <col min="9980" max="9980" width="29.44140625" style="64" customWidth="1"/>
    <col min="9981" max="9981" width="23.5546875" style="64" customWidth="1"/>
    <col min="9982" max="9982" width="14.6640625" style="64" customWidth="1"/>
    <col min="9983" max="9983" width="23.5546875" style="64" customWidth="1"/>
    <col min="9984" max="9984" width="22" style="64" customWidth="1"/>
    <col min="9985" max="9985" width="27.5546875" style="64" customWidth="1"/>
    <col min="9986" max="9986" width="22" style="64" customWidth="1"/>
    <col min="9987" max="9987" width="27.5546875" style="64" customWidth="1"/>
    <col min="9988" max="9988" width="22.88671875" style="64" customWidth="1"/>
    <col min="9989" max="10234" width="9.109375" style="64"/>
    <col min="10235" max="10235" width="48.33203125" style="64" customWidth="1"/>
    <col min="10236" max="10236" width="29.44140625" style="64" customWidth="1"/>
    <col min="10237" max="10237" width="23.5546875" style="64" customWidth="1"/>
    <col min="10238" max="10238" width="14.6640625" style="64" customWidth="1"/>
    <col min="10239" max="10239" width="23.5546875" style="64" customWidth="1"/>
    <col min="10240" max="10240" width="22" style="64" customWidth="1"/>
    <col min="10241" max="10241" width="27.5546875" style="64" customWidth="1"/>
    <col min="10242" max="10242" width="22" style="64" customWidth="1"/>
    <col min="10243" max="10243" width="27.5546875" style="64" customWidth="1"/>
    <col min="10244" max="10244" width="22.88671875" style="64" customWidth="1"/>
    <col min="10245" max="10490" width="9.109375" style="64"/>
    <col min="10491" max="10491" width="48.33203125" style="64" customWidth="1"/>
    <col min="10492" max="10492" width="29.44140625" style="64" customWidth="1"/>
    <col min="10493" max="10493" width="23.5546875" style="64" customWidth="1"/>
    <col min="10494" max="10494" width="14.6640625" style="64" customWidth="1"/>
    <col min="10495" max="10495" width="23.5546875" style="64" customWidth="1"/>
    <col min="10496" max="10496" width="22" style="64" customWidth="1"/>
    <col min="10497" max="10497" width="27.5546875" style="64" customWidth="1"/>
    <col min="10498" max="10498" width="22" style="64" customWidth="1"/>
    <col min="10499" max="10499" width="27.5546875" style="64" customWidth="1"/>
    <col min="10500" max="10500" width="22.88671875" style="64" customWidth="1"/>
    <col min="10501" max="10746" width="9.109375" style="64"/>
    <col min="10747" max="10747" width="48.33203125" style="64" customWidth="1"/>
    <col min="10748" max="10748" width="29.44140625" style="64" customWidth="1"/>
    <col min="10749" max="10749" width="23.5546875" style="64" customWidth="1"/>
    <col min="10750" max="10750" width="14.6640625" style="64" customWidth="1"/>
    <col min="10751" max="10751" width="23.5546875" style="64" customWidth="1"/>
    <col min="10752" max="10752" width="22" style="64" customWidth="1"/>
    <col min="10753" max="10753" width="27.5546875" style="64" customWidth="1"/>
    <col min="10754" max="10754" width="22" style="64" customWidth="1"/>
    <col min="10755" max="10755" width="27.5546875" style="64" customWidth="1"/>
    <col min="10756" max="10756" width="22.88671875" style="64" customWidth="1"/>
    <col min="10757" max="11002" width="9.109375" style="64"/>
    <col min="11003" max="11003" width="48.33203125" style="64" customWidth="1"/>
    <col min="11004" max="11004" width="29.44140625" style="64" customWidth="1"/>
    <col min="11005" max="11005" width="23.5546875" style="64" customWidth="1"/>
    <col min="11006" max="11006" width="14.6640625" style="64" customWidth="1"/>
    <col min="11007" max="11007" width="23.5546875" style="64" customWidth="1"/>
    <col min="11008" max="11008" width="22" style="64" customWidth="1"/>
    <col min="11009" max="11009" width="27.5546875" style="64" customWidth="1"/>
    <col min="11010" max="11010" width="22" style="64" customWidth="1"/>
    <col min="11011" max="11011" width="27.5546875" style="64" customWidth="1"/>
    <col min="11012" max="11012" width="22.88671875" style="64" customWidth="1"/>
    <col min="11013" max="11258" width="9.109375" style="64"/>
    <col min="11259" max="11259" width="48.33203125" style="64" customWidth="1"/>
    <col min="11260" max="11260" width="29.44140625" style="64" customWidth="1"/>
    <col min="11261" max="11261" width="23.5546875" style="64" customWidth="1"/>
    <col min="11262" max="11262" width="14.6640625" style="64" customWidth="1"/>
    <col min="11263" max="11263" width="23.5546875" style="64" customWidth="1"/>
    <col min="11264" max="11264" width="22" style="64" customWidth="1"/>
    <col min="11265" max="11265" width="27.5546875" style="64" customWidth="1"/>
    <col min="11266" max="11266" width="22" style="64" customWidth="1"/>
    <col min="11267" max="11267" width="27.5546875" style="64" customWidth="1"/>
    <col min="11268" max="11268" width="22.88671875" style="64" customWidth="1"/>
    <col min="11269" max="11514" width="9.109375" style="64"/>
    <col min="11515" max="11515" width="48.33203125" style="64" customWidth="1"/>
    <col min="11516" max="11516" width="29.44140625" style="64" customWidth="1"/>
    <col min="11517" max="11517" width="23.5546875" style="64" customWidth="1"/>
    <col min="11518" max="11518" width="14.6640625" style="64" customWidth="1"/>
    <col min="11519" max="11519" width="23.5546875" style="64" customWidth="1"/>
    <col min="11520" max="11520" width="22" style="64" customWidth="1"/>
    <col min="11521" max="11521" width="27.5546875" style="64" customWidth="1"/>
    <col min="11522" max="11522" width="22" style="64" customWidth="1"/>
    <col min="11523" max="11523" width="27.5546875" style="64" customWidth="1"/>
    <col min="11524" max="11524" width="22.88671875" style="64" customWidth="1"/>
    <col min="11525" max="11770" width="9.109375" style="64"/>
    <col min="11771" max="11771" width="48.33203125" style="64" customWidth="1"/>
    <col min="11772" max="11772" width="29.44140625" style="64" customWidth="1"/>
    <col min="11773" max="11773" width="23.5546875" style="64" customWidth="1"/>
    <col min="11774" max="11774" width="14.6640625" style="64" customWidth="1"/>
    <col min="11775" max="11775" width="23.5546875" style="64" customWidth="1"/>
    <col min="11776" max="11776" width="22" style="64" customWidth="1"/>
    <col min="11777" max="11777" width="27.5546875" style="64" customWidth="1"/>
    <col min="11778" max="11778" width="22" style="64" customWidth="1"/>
    <col min="11779" max="11779" width="27.5546875" style="64" customWidth="1"/>
    <col min="11780" max="11780" width="22.88671875" style="64" customWidth="1"/>
    <col min="11781" max="12026" width="9.109375" style="64"/>
    <col min="12027" max="12027" width="48.33203125" style="64" customWidth="1"/>
    <col min="12028" max="12028" width="29.44140625" style="64" customWidth="1"/>
    <col min="12029" max="12029" width="23.5546875" style="64" customWidth="1"/>
    <col min="12030" max="12030" width="14.6640625" style="64" customWidth="1"/>
    <col min="12031" max="12031" width="23.5546875" style="64" customWidth="1"/>
    <col min="12032" max="12032" width="22" style="64" customWidth="1"/>
    <col min="12033" max="12033" width="27.5546875" style="64" customWidth="1"/>
    <col min="12034" max="12034" width="22" style="64" customWidth="1"/>
    <col min="12035" max="12035" width="27.5546875" style="64" customWidth="1"/>
    <col min="12036" max="12036" width="22.88671875" style="64" customWidth="1"/>
    <col min="12037" max="12282" width="9.109375" style="64"/>
    <col min="12283" max="12283" width="48.33203125" style="64" customWidth="1"/>
    <col min="12284" max="12284" width="29.44140625" style="64" customWidth="1"/>
    <col min="12285" max="12285" width="23.5546875" style="64" customWidth="1"/>
    <col min="12286" max="12286" width="14.6640625" style="64" customWidth="1"/>
    <col min="12287" max="12287" width="23.5546875" style="64" customWidth="1"/>
    <col min="12288" max="12288" width="22" style="64" customWidth="1"/>
    <col min="12289" max="12289" width="27.5546875" style="64" customWidth="1"/>
    <col min="12290" max="12290" width="22" style="64" customWidth="1"/>
    <col min="12291" max="12291" width="27.5546875" style="64" customWidth="1"/>
    <col min="12292" max="12292" width="22.88671875" style="64" customWidth="1"/>
    <col min="12293" max="12538" width="9.109375" style="64"/>
    <col min="12539" max="12539" width="48.33203125" style="64" customWidth="1"/>
    <col min="12540" max="12540" width="29.44140625" style="64" customWidth="1"/>
    <col min="12541" max="12541" width="23.5546875" style="64" customWidth="1"/>
    <col min="12542" max="12542" width="14.6640625" style="64" customWidth="1"/>
    <col min="12543" max="12543" width="23.5546875" style="64" customWidth="1"/>
    <col min="12544" max="12544" width="22" style="64" customWidth="1"/>
    <col min="12545" max="12545" width="27.5546875" style="64" customWidth="1"/>
    <col min="12546" max="12546" width="22" style="64" customWidth="1"/>
    <col min="12547" max="12547" width="27.5546875" style="64" customWidth="1"/>
    <col min="12548" max="12548" width="22.88671875" style="64" customWidth="1"/>
    <col min="12549" max="12794" width="9.109375" style="64"/>
    <col min="12795" max="12795" width="48.33203125" style="64" customWidth="1"/>
    <col min="12796" max="12796" width="29.44140625" style="64" customWidth="1"/>
    <col min="12797" max="12797" width="23.5546875" style="64" customWidth="1"/>
    <col min="12798" max="12798" width="14.6640625" style="64" customWidth="1"/>
    <col min="12799" max="12799" width="23.5546875" style="64" customWidth="1"/>
    <col min="12800" max="12800" width="22" style="64" customWidth="1"/>
    <col min="12801" max="12801" width="27.5546875" style="64" customWidth="1"/>
    <col min="12802" max="12802" width="22" style="64" customWidth="1"/>
    <col min="12803" max="12803" width="27.5546875" style="64" customWidth="1"/>
    <col min="12804" max="12804" width="22.88671875" style="64" customWidth="1"/>
    <col min="12805" max="13050" width="9.109375" style="64"/>
    <col min="13051" max="13051" width="48.33203125" style="64" customWidth="1"/>
    <col min="13052" max="13052" width="29.44140625" style="64" customWidth="1"/>
    <col min="13053" max="13053" width="23.5546875" style="64" customWidth="1"/>
    <col min="13054" max="13054" width="14.6640625" style="64" customWidth="1"/>
    <col min="13055" max="13055" width="23.5546875" style="64" customWidth="1"/>
    <col min="13056" max="13056" width="22" style="64" customWidth="1"/>
    <col min="13057" max="13057" width="27.5546875" style="64" customWidth="1"/>
    <col min="13058" max="13058" width="22" style="64" customWidth="1"/>
    <col min="13059" max="13059" width="27.5546875" style="64" customWidth="1"/>
    <col min="13060" max="13060" width="22.88671875" style="64" customWidth="1"/>
    <col min="13061" max="13306" width="9.109375" style="64"/>
    <col min="13307" max="13307" width="48.33203125" style="64" customWidth="1"/>
    <col min="13308" max="13308" width="29.44140625" style="64" customWidth="1"/>
    <col min="13309" max="13309" width="23.5546875" style="64" customWidth="1"/>
    <col min="13310" max="13310" width="14.6640625" style="64" customWidth="1"/>
    <col min="13311" max="13311" width="23.5546875" style="64" customWidth="1"/>
    <col min="13312" max="13312" width="22" style="64" customWidth="1"/>
    <col min="13313" max="13313" width="27.5546875" style="64" customWidth="1"/>
    <col min="13314" max="13314" width="22" style="64" customWidth="1"/>
    <col min="13315" max="13315" width="27.5546875" style="64" customWidth="1"/>
    <col min="13316" max="13316" width="22.88671875" style="64" customWidth="1"/>
    <col min="13317" max="13562" width="9.109375" style="64"/>
    <col min="13563" max="13563" width="48.33203125" style="64" customWidth="1"/>
    <col min="13564" max="13564" width="29.44140625" style="64" customWidth="1"/>
    <col min="13565" max="13565" width="23.5546875" style="64" customWidth="1"/>
    <col min="13566" max="13566" width="14.6640625" style="64" customWidth="1"/>
    <col min="13567" max="13567" width="23.5546875" style="64" customWidth="1"/>
    <col min="13568" max="13568" width="22" style="64" customWidth="1"/>
    <col min="13569" max="13569" width="27.5546875" style="64" customWidth="1"/>
    <col min="13570" max="13570" width="22" style="64" customWidth="1"/>
    <col min="13571" max="13571" width="27.5546875" style="64" customWidth="1"/>
    <col min="13572" max="13572" width="22.88671875" style="64" customWidth="1"/>
    <col min="13573" max="13818" width="9.109375" style="64"/>
    <col min="13819" max="13819" width="48.33203125" style="64" customWidth="1"/>
    <col min="13820" max="13820" width="29.44140625" style="64" customWidth="1"/>
    <col min="13821" max="13821" width="23.5546875" style="64" customWidth="1"/>
    <col min="13822" max="13822" width="14.6640625" style="64" customWidth="1"/>
    <col min="13823" max="13823" width="23.5546875" style="64" customWidth="1"/>
    <col min="13824" max="13824" width="22" style="64" customWidth="1"/>
    <col min="13825" max="13825" width="27.5546875" style="64" customWidth="1"/>
    <col min="13826" max="13826" width="22" style="64" customWidth="1"/>
    <col min="13827" max="13827" width="27.5546875" style="64" customWidth="1"/>
    <col min="13828" max="13828" width="22.88671875" style="64" customWidth="1"/>
    <col min="13829" max="14074" width="9.109375" style="64"/>
    <col min="14075" max="14075" width="48.33203125" style="64" customWidth="1"/>
    <col min="14076" max="14076" width="29.44140625" style="64" customWidth="1"/>
    <col min="14077" max="14077" width="23.5546875" style="64" customWidth="1"/>
    <col min="14078" max="14078" width="14.6640625" style="64" customWidth="1"/>
    <col min="14079" max="14079" width="23.5546875" style="64" customWidth="1"/>
    <col min="14080" max="14080" width="22" style="64" customWidth="1"/>
    <col min="14081" max="14081" width="27.5546875" style="64" customWidth="1"/>
    <col min="14082" max="14082" width="22" style="64" customWidth="1"/>
    <col min="14083" max="14083" width="27.5546875" style="64" customWidth="1"/>
    <col min="14084" max="14084" width="22.88671875" style="64" customWidth="1"/>
    <col min="14085" max="14330" width="9.109375" style="64"/>
    <col min="14331" max="14331" width="48.33203125" style="64" customWidth="1"/>
    <col min="14332" max="14332" width="29.44140625" style="64" customWidth="1"/>
    <col min="14333" max="14333" width="23.5546875" style="64" customWidth="1"/>
    <col min="14334" max="14334" width="14.6640625" style="64" customWidth="1"/>
    <col min="14335" max="14335" width="23.5546875" style="64" customWidth="1"/>
    <col min="14336" max="14336" width="22" style="64" customWidth="1"/>
    <col min="14337" max="14337" width="27.5546875" style="64" customWidth="1"/>
    <col min="14338" max="14338" width="22" style="64" customWidth="1"/>
    <col min="14339" max="14339" width="27.5546875" style="64" customWidth="1"/>
    <col min="14340" max="14340" width="22.88671875" style="64" customWidth="1"/>
    <col min="14341" max="14586" width="9.109375" style="64"/>
    <col min="14587" max="14587" width="48.33203125" style="64" customWidth="1"/>
    <col min="14588" max="14588" width="29.44140625" style="64" customWidth="1"/>
    <col min="14589" max="14589" width="23.5546875" style="64" customWidth="1"/>
    <col min="14590" max="14590" width="14.6640625" style="64" customWidth="1"/>
    <col min="14591" max="14591" width="23.5546875" style="64" customWidth="1"/>
    <col min="14592" max="14592" width="22" style="64" customWidth="1"/>
    <col min="14593" max="14593" width="27.5546875" style="64" customWidth="1"/>
    <col min="14594" max="14594" width="22" style="64" customWidth="1"/>
    <col min="14595" max="14595" width="27.5546875" style="64" customWidth="1"/>
    <col min="14596" max="14596" width="22.88671875" style="64" customWidth="1"/>
    <col min="14597" max="14842" width="9.109375" style="64"/>
    <col min="14843" max="14843" width="48.33203125" style="64" customWidth="1"/>
    <col min="14844" max="14844" width="29.44140625" style="64" customWidth="1"/>
    <col min="14845" max="14845" width="23.5546875" style="64" customWidth="1"/>
    <col min="14846" max="14846" width="14.6640625" style="64" customWidth="1"/>
    <col min="14847" max="14847" width="23.5546875" style="64" customWidth="1"/>
    <col min="14848" max="14848" width="22" style="64" customWidth="1"/>
    <col min="14849" max="14849" width="27.5546875" style="64" customWidth="1"/>
    <col min="14850" max="14850" width="22" style="64" customWidth="1"/>
    <col min="14851" max="14851" width="27.5546875" style="64" customWidth="1"/>
    <col min="14852" max="14852" width="22.88671875" style="64" customWidth="1"/>
    <col min="14853" max="15098" width="9.109375" style="64"/>
    <col min="15099" max="15099" width="48.33203125" style="64" customWidth="1"/>
    <col min="15100" max="15100" width="29.44140625" style="64" customWidth="1"/>
    <col min="15101" max="15101" width="23.5546875" style="64" customWidth="1"/>
    <col min="15102" max="15102" width="14.6640625" style="64" customWidth="1"/>
    <col min="15103" max="15103" width="23.5546875" style="64" customWidth="1"/>
    <col min="15104" max="15104" width="22" style="64" customWidth="1"/>
    <col min="15105" max="15105" width="27.5546875" style="64" customWidth="1"/>
    <col min="15106" max="15106" width="22" style="64" customWidth="1"/>
    <col min="15107" max="15107" width="27.5546875" style="64" customWidth="1"/>
    <col min="15108" max="15108" width="22.88671875" style="64" customWidth="1"/>
    <col min="15109" max="15354" width="9.109375" style="64"/>
    <col min="15355" max="15355" width="48.33203125" style="64" customWidth="1"/>
    <col min="15356" max="15356" width="29.44140625" style="64" customWidth="1"/>
    <col min="15357" max="15357" width="23.5546875" style="64" customWidth="1"/>
    <col min="15358" max="15358" width="14.6640625" style="64" customWidth="1"/>
    <col min="15359" max="15359" width="23.5546875" style="64" customWidth="1"/>
    <col min="15360" max="15360" width="22" style="64" customWidth="1"/>
    <col min="15361" max="15361" width="27.5546875" style="64" customWidth="1"/>
    <col min="15362" max="15362" width="22" style="64" customWidth="1"/>
    <col min="15363" max="15363" width="27.5546875" style="64" customWidth="1"/>
    <col min="15364" max="15364" width="22.88671875" style="64" customWidth="1"/>
    <col min="15365" max="15610" width="9.109375" style="64"/>
    <col min="15611" max="15611" width="48.33203125" style="64" customWidth="1"/>
    <col min="15612" max="15612" width="29.44140625" style="64" customWidth="1"/>
    <col min="15613" max="15613" width="23.5546875" style="64" customWidth="1"/>
    <col min="15614" max="15614" width="14.6640625" style="64" customWidth="1"/>
    <col min="15615" max="15615" width="23.5546875" style="64" customWidth="1"/>
    <col min="15616" max="15616" width="22" style="64" customWidth="1"/>
    <col min="15617" max="15617" width="27.5546875" style="64" customWidth="1"/>
    <col min="15618" max="15618" width="22" style="64" customWidth="1"/>
    <col min="15619" max="15619" width="27.5546875" style="64" customWidth="1"/>
    <col min="15620" max="15620" width="22.88671875" style="64" customWidth="1"/>
    <col min="15621" max="15866" width="9.109375" style="64"/>
    <col min="15867" max="15867" width="48.33203125" style="64" customWidth="1"/>
    <col min="15868" max="15868" width="29.44140625" style="64" customWidth="1"/>
    <col min="15869" max="15869" width="23.5546875" style="64" customWidth="1"/>
    <col min="15870" max="15870" width="14.6640625" style="64" customWidth="1"/>
    <col min="15871" max="15871" width="23.5546875" style="64" customWidth="1"/>
    <col min="15872" max="15872" width="22" style="64" customWidth="1"/>
    <col min="15873" max="15873" width="27.5546875" style="64" customWidth="1"/>
    <col min="15874" max="15874" width="22" style="64" customWidth="1"/>
    <col min="15875" max="15875" width="27.5546875" style="64" customWidth="1"/>
    <col min="15876" max="15876" width="22.88671875" style="64" customWidth="1"/>
    <col min="15877" max="16122" width="9.109375" style="64"/>
    <col min="16123" max="16123" width="48.33203125" style="64" customWidth="1"/>
    <col min="16124" max="16124" width="29.44140625" style="64" customWidth="1"/>
    <col min="16125" max="16125" width="23.5546875" style="64" customWidth="1"/>
    <col min="16126" max="16126" width="14.6640625" style="64" customWidth="1"/>
    <col min="16127" max="16127" width="23.5546875" style="64" customWidth="1"/>
    <col min="16128" max="16128" width="22" style="64" customWidth="1"/>
    <col min="16129" max="16129" width="27.5546875" style="64" customWidth="1"/>
    <col min="16130" max="16130" width="22" style="64" customWidth="1"/>
    <col min="16131" max="16131" width="27.5546875" style="64" customWidth="1"/>
    <col min="16132" max="16132" width="22.88671875" style="64" customWidth="1"/>
    <col min="16133" max="16384" width="9.109375" style="64"/>
  </cols>
  <sheetData>
    <row r="1" spans="1:87" s="78" customFormat="1" ht="13.8" thickBot="1" x14ac:dyDescent="0.25">
      <c r="A1" s="109" t="s">
        <v>20</v>
      </c>
      <c r="B1" s="111" t="s">
        <v>125</v>
      </c>
      <c r="C1" s="116" t="s">
        <v>126</v>
      </c>
      <c r="D1" s="116" t="s">
        <v>123</v>
      </c>
      <c r="E1" s="117" t="s">
        <v>127</v>
      </c>
      <c r="F1" s="116" t="s">
        <v>124</v>
      </c>
    </row>
    <row r="2" spans="1:87" s="79" customFormat="1" ht="13.2" x14ac:dyDescent="0.25">
      <c r="A2" s="44" t="s">
        <v>39</v>
      </c>
      <c r="B2" s="56"/>
      <c r="C2" s="74"/>
      <c r="D2" s="74"/>
      <c r="E2" s="118"/>
      <c r="F2" s="74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</row>
    <row r="3" spans="1:87" s="87" customFormat="1" ht="26.4" x14ac:dyDescent="0.25">
      <c r="A3" s="80" t="s">
        <v>130</v>
      </c>
      <c r="B3" s="73">
        <f>B4</f>
        <v>1452141.84</v>
      </c>
      <c r="C3" s="73">
        <f>C4</f>
        <v>1916305</v>
      </c>
      <c r="D3" s="73">
        <f>D4</f>
        <v>1807030</v>
      </c>
      <c r="E3" s="73">
        <f>E4</f>
        <v>1839930</v>
      </c>
      <c r="F3" s="73">
        <f t="shared" ref="F3" si="0">F4</f>
        <v>1839930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</row>
    <row r="4" spans="1:87" s="86" customFormat="1" ht="26.4" x14ac:dyDescent="0.25">
      <c r="A4" s="59" t="s">
        <v>129</v>
      </c>
      <c r="B4" s="70">
        <f>B5+B16+B34+B54+B63+B71+B80</f>
        <v>1452141.84</v>
      </c>
      <c r="C4" s="70">
        <f>C5+C16+C34+C54+C63+C71+C80</f>
        <v>1916305</v>
      </c>
      <c r="D4" s="70">
        <f>D5+D16+D34+D54+D63+D71+D80</f>
        <v>1807030</v>
      </c>
      <c r="E4" s="70">
        <f>E5+E16+E34+E54+E63+E71+E80</f>
        <v>1839930</v>
      </c>
      <c r="F4" s="70">
        <f>F5+F16+F34+F54+F63+F71+F80</f>
        <v>1839930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</row>
    <row r="5" spans="1:87" s="85" customFormat="1" ht="13.2" x14ac:dyDescent="0.25">
      <c r="A5" s="60" t="s">
        <v>46</v>
      </c>
      <c r="B5" s="69">
        <f>B6</f>
        <v>63030</v>
      </c>
      <c r="C5" s="69">
        <f t="shared" ref="C5:F7" si="1">C6</f>
        <v>31700</v>
      </c>
      <c r="D5" s="69">
        <f t="shared" si="1"/>
        <v>26180</v>
      </c>
      <c r="E5" s="69">
        <f t="shared" si="1"/>
        <v>26180</v>
      </c>
      <c r="F5" s="69">
        <f t="shared" si="1"/>
        <v>26180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</row>
    <row r="6" spans="1:87" s="108" customFormat="1" ht="26.4" x14ac:dyDescent="0.25">
      <c r="A6" s="106" t="s">
        <v>47</v>
      </c>
      <c r="B6" s="107">
        <f>B7+B13</f>
        <v>63030</v>
      </c>
      <c r="C6" s="107">
        <f t="shared" si="1"/>
        <v>31700</v>
      </c>
      <c r="D6" s="107">
        <f t="shared" si="1"/>
        <v>26180</v>
      </c>
      <c r="E6" s="107">
        <f t="shared" si="1"/>
        <v>26180</v>
      </c>
      <c r="F6" s="107">
        <f t="shared" si="1"/>
        <v>26180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</row>
    <row r="7" spans="1:87" s="79" customFormat="1" ht="13.2" x14ac:dyDescent="0.25">
      <c r="A7" s="44" t="s">
        <v>42</v>
      </c>
      <c r="B7" s="56">
        <f>B8</f>
        <v>63030</v>
      </c>
      <c r="C7" s="56">
        <f t="shared" si="1"/>
        <v>31700</v>
      </c>
      <c r="D7" s="56">
        <f t="shared" si="1"/>
        <v>26180</v>
      </c>
      <c r="E7" s="56">
        <f t="shared" si="1"/>
        <v>26180</v>
      </c>
      <c r="F7" s="56">
        <f t="shared" si="1"/>
        <v>26180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</row>
    <row r="8" spans="1:87" s="84" customFormat="1" ht="13.2" x14ac:dyDescent="0.25">
      <c r="A8" s="62" t="s">
        <v>48</v>
      </c>
      <c r="B8" s="71">
        <f>B9+B11</f>
        <v>63030</v>
      </c>
      <c r="C8" s="71">
        <f t="shared" ref="C8:F8" si="2">C9+C11</f>
        <v>31700</v>
      </c>
      <c r="D8" s="71">
        <f t="shared" si="2"/>
        <v>26180</v>
      </c>
      <c r="E8" s="71">
        <f t="shared" si="2"/>
        <v>26180</v>
      </c>
      <c r="F8" s="71">
        <f t="shared" si="2"/>
        <v>26180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</row>
    <row r="9" spans="1:87" s="79" customFormat="1" ht="13.2" x14ac:dyDescent="0.25">
      <c r="A9" s="52" t="s">
        <v>32</v>
      </c>
      <c r="B9" s="56">
        <f>B10</f>
        <v>11400</v>
      </c>
      <c r="C9" s="56">
        <f t="shared" ref="C9:F9" si="3">C10</f>
        <v>11400</v>
      </c>
      <c r="D9" s="56">
        <f t="shared" si="3"/>
        <v>11400</v>
      </c>
      <c r="E9" s="56">
        <f t="shared" si="3"/>
        <v>11400</v>
      </c>
      <c r="F9" s="56">
        <f t="shared" si="3"/>
        <v>11400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</row>
    <row r="10" spans="1:87" s="79" customFormat="1" ht="13.2" x14ac:dyDescent="0.25">
      <c r="A10" s="53" t="s">
        <v>50</v>
      </c>
      <c r="B10" s="56">
        <v>11400</v>
      </c>
      <c r="C10" s="74">
        <v>11400</v>
      </c>
      <c r="D10" s="74">
        <v>11400</v>
      </c>
      <c r="E10" s="119">
        <v>11400</v>
      </c>
      <c r="F10" s="75">
        <v>11400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</row>
    <row r="11" spans="1:87" s="79" customFormat="1" ht="26.4" x14ac:dyDescent="0.25">
      <c r="A11" s="52" t="s">
        <v>36</v>
      </c>
      <c r="B11" s="56">
        <f>B12</f>
        <v>51630</v>
      </c>
      <c r="C11" s="56">
        <f t="shared" ref="C11:F11" si="4">C12</f>
        <v>20300</v>
      </c>
      <c r="D11" s="56">
        <f t="shared" si="4"/>
        <v>14780</v>
      </c>
      <c r="E11" s="56">
        <f>E12</f>
        <v>14780</v>
      </c>
      <c r="F11" s="56">
        <f t="shared" si="4"/>
        <v>14780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</row>
    <row r="12" spans="1:87" s="79" customFormat="1" ht="13.2" x14ac:dyDescent="0.25">
      <c r="A12" s="53" t="s">
        <v>53</v>
      </c>
      <c r="B12" s="56">
        <v>51630</v>
      </c>
      <c r="C12" s="74">
        <v>20300</v>
      </c>
      <c r="D12" s="74">
        <v>14780</v>
      </c>
      <c r="E12" s="119">
        <v>14780</v>
      </c>
      <c r="F12" s="75">
        <v>14780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</row>
    <row r="13" spans="1:87" s="143" customFormat="1" ht="13.2" x14ac:dyDescent="0.25">
      <c r="A13" s="142" t="s">
        <v>105</v>
      </c>
      <c r="B13" s="71"/>
      <c r="C13" s="141">
        <v>0</v>
      </c>
      <c r="D13" s="141">
        <v>0</v>
      </c>
      <c r="E13" s="140">
        <v>0</v>
      </c>
      <c r="F13" s="141">
        <v>0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</row>
    <row r="14" spans="1:87" s="79" customFormat="1" ht="26.4" x14ac:dyDescent="0.25">
      <c r="A14" s="52" t="s">
        <v>36</v>
      </c>
      <c r="B14" s="56">
        <v>0</v>
      </c>
      <c r="C14" s="74">
        <v>0</v>
      </c>
      <c r="D14" s="74">
        <v>0</v>
      </c>
      <c r="E14" s="119">
        <v>0</v>
      </c>
      <c r="F14" s="75"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</row>
    <row r="15" spans="1:87" s="79" customFormat="1" ht="13.2" x14ac:dyDescent="0.25">
      <c r="A15" s="53" t="s">
        <v>53</v>
      </c>
      <c r="B15" s="56">
        <v>0</v>
      </c>
      <c r="C15" s="74">
        <v>0</v>
      </c>
      <c r="D15" s="74">
        <v>0</v>
      </c>
      <c r="E15" s="119">
        <v>0</v>
      </c>
      <c r="F15" s="75"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</row>
    <row r="16" spans="1:87" s="85" customFormat="1" ht="13.2" x14ac:dyDescent="0.25">
      <c r="A16" s="60" t="s">
        <v>54</v>
      </c>
      <c r="B16" s="69">
        <f>B17</f>
        <v>109101.67000000001</v>
      </c>
      <c r="C16" s="69">
        <f t="shared" ref="C16:F18" si="5">C17</f>
        <v>138618</v>
      </c>
      <c r="D16" s="69">
        <f t="shared" si="5"/>
        <v>142600</v>
      </c>
      <c r="E16" s="69">
        <f t="shared" si="5"/>
        <v>150000</v>
      </c>
      <c r="F16" s="69">
        <f t="shared" si="5"/>
        <v>150000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</row>
    <row r="17" spans="1:87" s="108" customFormat="1" ht="26.4" x14ac:dyDescent="0.25">
      <c r="A17" s="106" t="s">
        <v>55</v>
      </c>
      <c r="B17" s="107">
        <f>B18</f>
        <v>109101.67000000001</v>
      </c>
      <c r="C17" s="107">
        <f t="shared" si="5"/>
        <v>138618</v>
      </c>
      <c r="D17" s="107">
        <f t="shared" si="5"/>
        <v>142600</v>
      </c>
      <c r="E17" s="107">
        <f t="shared" si="5"/>
        <v>150000</v>
      </c>
      <c r="F17" s="107">
        <f t="shared" si="5"/>
        <v>150000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</row>
    <row r="18" spans="1:87" s="79" customFormat="1" ht="26.4" x14ac:dyDescent="0.25">
      <c r="A18" s="44" t="s">
        <v>45</v>
      </c>
      <c r="B18" s="56">
        <f>B19</f>
        <v>109101.67000000001</v>
      </c>
      <c r="C18" s="56">
        <f t="shared" si="5"/>
        <v>138618</v>
      </c>
      <c r="D18" s="56">
        <f t="shared" si="5"/>
        <v>142600</v>
      </c>
      <c r="E18" s="56">
        <f t="shared" si="5"/>
        <v>150000</v>
      </c>
      <c r="F18" s="56">
        <f t="shared" si="5"/>
        <v>150000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</row>
    <row r="19" spans="1:87" s="84" customFormat="1" ht="13.2" x14ac:dyDescent="0.25">
      <c r="A19" s="62" t="s">
        <v>56</v>
      </c>
      <c r="B19" s="71">
        <f>B20+B24+B29+B32</f>
        <v>109101.67000000001</v>
      </c>
      <c r="C19" s="71">
        <f>C20+C24+C29+C32</f>
        <v>138618</v>
      </c>
      <c r="D19" s="71">
        <f>D20+D24+D29+D32</f>
        <v>142600</v>
      </c>
      <c r="E19" s="71">
        <f>E20+E24+E29+E32</f>
        <v>150000</v>
      </c>
      <c r="F19" s="71">
        <f>F20+F24+F29+F32</f>
        <v>150000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</row>
    <row r="20" spans="1:87" s="79" customFormat="1" ht="13.2" x14ac:dyDescent="0.25">
      <c r="A20" s="52" t="s">
        <v>31</v>
      </c>
      <c r="B20" s="56">
        <f>B21+B22+B23</f>
        <v>47324.74</v>
      </c>
      <c r="C20" s="56">
        <f t="shared" ref="C20" si="6">C21+C22+C23</f>
        <v>68000</v>
      </c>
      <c r="D20" s="56">
        <f>D21+D22+D23</f>
        <v>68000</v>
      </c>
      <c r="E20" s="56">
        <v>70000</v>
      </c>
      <c r="F20" s="56">
        <v>70000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</row>
    <row r="21" spans="1:87" s="79" customFormat="1" ht="13.2" x14ac:dyDescent="0.25">
      <c r="A21" s="53" t="s">
        <v>57</v>
      </c>
      <c r="B21" s="56">
        <v>41705.03</v>
      </c>
      <c r="C21" s="74">
        <v>55000</v>
      </c>
      <c r="D21" s="74">
        <v>55000</v>
      </c>
      <c r="E21" s="77"/>
      <c r="F21" s="75">
        <f>E21</f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</row>
    <row r="22" spans="1:87" s="79" customFormat="1" ht="13.2" x14ac:dyDescent="0.25">
      <c r="A22" s="53" t="s">
        <v>63</v>
      </c>
      <c r="B22" s="56">
        <v>1400</v>
      </c>
      <c r="C22" s="74">
        <v>5000</v>
      </c>
      <c r="D22" s="74">
        <v>5000</v>
      </c>
      <c r="E22" s="77"/>
      <c r="F22" s="75">
        <f>E22</f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</row>
    <row r="23" spans="1:87" s="79" customFormat="1" ht="13.2" x14ac:dyDescent="0.25">
      <c r="A23" s="53" t="s">
        <v>58</v>
      </c>
      <c r="B23" s="56">
        <v>4219.71</v>
      </c>
      <c r="C23" s="74">
        <v>8000</v>
      </c>
      <c r="D23" s="74">
        <v>8000</v>
      </c>
      <c r="E23" s="77"/>
      <c r="F23" s="75">
        <f>E23</f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</row>
    <row r="24" spans="1:87" s="79" customFormat="1" ht="13.2" x14ac:dyDescent="0.25">
      <c r="A24" s="52" t="s">
        <v>32</v>
      </c>
      <c r="B24" s="56">
        <f>B26+B27+B25+B28</f>
        <v>61776.930000000008</v>
      </c>
      <c r="C24" s="56">
        <f>C26+C27+C25+C28</f>
        <v>41000</v>
      </c>
      <c r="D24" s="56">
        <f t="shared" ref="D24" si="7">D26+D27+D25+D28</f>
        <v>45000</v>
      </c>
      <c r="E24" s="56">
        <v>50000</v>
      </c>
      <c r="F24" s="56">
        <v>50000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</row>
    <row r="25" spans="1:87" s="79" customFormat="1" ht="13.2" x14ac:dyDescent="0.25">
      <c r="A25" s="52" t="s">
        <v>89</v>
      </c>
      <c r="B25" s="56">
        <v>549.25</v>
      </c>
      <c r="C25" s="74">
        <v>3000</v>
      </c>
      <c r="D25" s="74">
        <v>3000</v>
      </c>
      <c r="E25" s="77"/>
      <c r="F25" s="75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</row>
    <row r="26" spans="1:87" s="79" customFormat="1" ht="13.2" x14ac:dyDescent="0.25">
      <c r="A26" s="53" t="s">
        <v>49</v>
      </c>
      <c r="B26" s="56">
        <v>41600</v>
      </c>
      <c r="C26" s="74">
        <v>5000</v>
      </c>
      <c r="D26" s="74">
        <v>7000</v>
      </c>
      <c r="E26" s="77"/>
      <c r="F26" s="75">
        <f>E26</f>
        <v>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</row>
    <row r="27" spans="1:87" s="79" customFormat="1" ht="13.2" x14ac:dyDescent="0.25">
      <c r="A27" s="53" t="s">
        <v>50</v>
      </c>
      <c r="B27" s="56">
        <v>18482.990000000002</v>
      </c>
      <c r="C27" s="74">
        <v>23000</v>
      </c>
      <c r="D27" s="74">
        <v>25000</v>
      </c>
      <c r="E27" s="77"/>
      <c r="F27" s="75">
        <f>E27</f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</row>
    <row r="28" spans="1:87" s="79" customFormat="1" ht="13.2" x14ac:dyDescent="0.25">
      <c r="A28" s="53" t="s">
        <v>59</v>
      </c>
      <c r="B28" s="56">
        <v>1144.69</v>
      </c>
      <c r="C28" s="74">
        <v>10000</v>
      </c>
      <c r="D28" s="74">
        <v>10000</v>
      </c>
      <c r="E28" s="77"/>
      <c r="F28" s="75">
        <f>E28</f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</row>
    <row r="29" spans="1:87" s="79" customFormat="1" ht="26.4" x14ac:dyDescent="0.25">
      <c r="A29" s="52" t="s">
        <v>36</v>
      </c>
      <c r="B29" s="56">
        <f>B31</f>
        <v>0</v>
      </c>
      <c r="C29" s="56">
        <f t="shared" ref="C29" si="8">C31</f>
        <v>14818</v>
      </c>
      <c r="D29" s="56">
        <f>D31+D30</f>
        <v>29600</v>
      </c>
      <c r="E29" s="56">
        <v>15000</v>
      </c>
      <c r="F29" s="56">
        <v>15000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</row>
    <row r="30" spans="1:87" s="79" customFormat="1" ht="13.2" x14ac:dyDescent="0.25">
      <c r="A30" s="52" t="s">
        <v>51</v>
      </c>
      <c r="B30" s="56">
        <v>0</v>
      </c>
      <c r="C30" s="56">
        <v>0</v>
      </c>
      <c r="D30" s="56">
        <v>14800</v>
      </c>
      <c r="E30" s="56"/>
      <c r="F30" s="56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</row>
    <row r="31" spans="1:87" s="79" customFormat="1" ht="13.2" x14ac:dyDescent="0.25">
      <c r="A31" s="53" t="s">
        <v>53</v>
      </c>
      <c r="B31" s="56">
        <v>0</v>
      </c>
      <c r="C31" s="74">
        <v>14818</v>
      </c>
      <c r="D31" s="74">
        <v>14800</v>
      </c>
      <c r="E31" s="77"/>
      <c r="F31" s="75">
        <f>E31</f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</row>
    <row r="32" spans="1:87" s="79" customFormat="1" ht="26.4" x14ac:dyDescent="0.25">
      <c r="A32" s="53" t="s">
        <v>90</v>
      </c>
      <c r="B32" s="56">
        <f>B33</f>
        <v>0</v>
      </c>
      <c r="C32" s="56">
        <f t="shared" ref="C32:D32" si="9">C33</f>
        <v>14800</v>
      </c>
      <c r="D32" s="56">
        <f t="shared" si="9"/>
        <v>0</v>
      </c>
      <c r="E32" s="56">
        <v>15000</v>
      </c>
      <c r="F32" s="56">
        <v>15000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</row>
    <row r="33" spans="1:87" s="79" customFormat="1" ht="13.2" x14ac:dyDescent="0.25">
      <c r="A33" s="53" t="s">
        <v>91</v>
      </c>
      <c r="B33" s="56">
        <v>0</v>
      </c>
      <c r="C33" s="74">
        <v>14800</v>
      </c>
      <c r="D33" s="74">
        <v>0</v>
      </c>
      <c r="E33" s="77">
        <v>0</v>
      </c>
      <c r="F33" s="139"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</row>
    <row r="34" spans="1:87" s="85" customFormat="1" ht="13.2" x14ac:dyDescent="0.25">
      <c r="A34" s="60" t="s">
        <v>60</v>
      </c>
      <c r="B34" s="69">
        <f>B35</f>
        <v>1133798.1900000002</v>
      </c>
      <c r="C34" s="69">
        <f t="shared" ref="C34:F36" si="10">C35</f>
        <v>1558337</v>
      </c>
      <c r="D34" s="69">
        <f t="shared" si="10"/>
        <v>1620600</v>
      </c>
      <c r="E34" s="69">
        <f t="shared" si="10"/>
        <v>1646100</v>
      </c>
      <c r="F34" s="69">
        <f t="shared" si="10"/>
        <v>1646100</v>
      </c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</row>
    <row r="35" spans="1:87" s="108" customFormat="1" ht="13.2" x14ac:dyDescent="0.25">
      <c r="A35" s="106" t="s">
        <v>61</v>
      </c>
      <c r="B35" s="107">
        <f>B36</f>
        <v>1133798.1900000002</v>
      </c>
      <c r="C35" s="107">
        <f t="shared" si="10"/>
        <v>1558337</v>
      </c>
      <c r="D35" s="107">
        <f t="shared" si="10"/>
        <v>1620600</v>
      </c>
      <c r="E35" s="107">
        <f t="shared" si="10"/>
        <v>1646100</v>
      </c>
      <c r="F35" s="107">
        <f t="shared" si="10"/>
        <v>1646100</v>
      </c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</row>
    <row r="36" spans="1:87" s="79" customFormat="1" ht="13.2" x14ac:dyDescent="0.25">
      <c r="A36" s="44" t="s">
        <v>43</v>
      </c>
      <c r="B36" s="56">
        <f>B37</f>
        <v>1133798.1900000002</v>
      </c>
      <c r="C36" s="56">
        <f t="shared" si="10"/>
        <v>1558337</v>
      </c>
      <c r="D36" s="56">
        <f t="shared" si="10"/>
        <v>1620600</v>
      </c>
      <c r="E36" s="56">
        <f t="shared" si="10"/>
        <v>1646100</v>
      </c>
      <c r="F36" s="56">
        <f t="shared" si="10"/>
        <v>1646100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</row>
    <row r="37" spans="1:87" s="84" customFormat="1" ht="13.2" x14ac:dyDescent="0.25">
      <c r="A37" s="62" t="s">
        <v>62</v>
      </c>
      <c r="B37" s="71">
        <f>B38+B42+B47+B49</f>
        <v>1133798.1900000002</v>
      </c>
      <c r="C37" s="71">
        <f>C38+C42+C47+C49+C52</f>
        <v>1558337</v>
      </c>
      <c r="D37" s="71">
        <f>D38+D42+D47+D49+D52</f>
        <v>1620600</v>
      </c>
      <c r="E37" s="71">
        <f>E38+E42+E47+E49+E52</f>
        <v>1646100</v>
      </c>
      <c r="F37" s="71">
        <f>F38+F42+F47+F49+F52</f>
        <v>1646100</v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</row>
    <row r="38" spans="1:87" s="79" customFormat="1" ht="13.2" x14ac:dyDescent="0.25">
      <c r="A38" s="52" t="s">
        <v>31</v>
      </c>
      <c r="B38" s="56">
        <f>B39+B40+B41</f>
        <v>1018208.6400000001</v>
      </c>
      <c r="C38" s="56">
        <f>C39+C40+C41</f>
        <v>1227187</v>
      </c>
      <c r="D38" s="56">
        <f t="shared" ref="D38" si="11">D39+D40+D41</f>
        <v>1280000</v>
      </c>
      <c r="E38" s="56">
        <v>1300000</v>
      </c>
      <c r="F38" s="56">
        <v>1300000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</row>
    <row r="39" spans="1:87" s="79" customFormat="1" ht="13.2" x14ac:dyDescent="0.25">
      <c r="A39" s="53" t="s">
        <v>57</v>
      </c>
      <c r="B39" s="56">
        <v>860459.79</v>
      </c>
      <c r="C39" s="74">
        <v>997187</v>
      </c>
      <c r="D39" s="74">
        <v>1050000</v>
      </c>
      <c r="E39" s="77"/>
      <c r="F39" s="75">
        <f>E39</f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</row>
    <row r="40" spans="1:87" s="79" customFormat="1" ht="13.2" x14ac:dyDescent="0.25">
      <c r="A40" s="53" t="s">
        <v>63</v>
      </c>
      <c r="B40" s="56">
        <v>43695.54</v>
      </c>
      <c r="C40" s="74">
        <v>70000</v>
      </c>
      <c r="D40" s="74">
        <v>70000</v>
      </c>
      <c r="E40" s="77"/>
      <c r="F40" s="75">
        <f>E40</f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</row>
    <row r="41" spans="1:87" s="79" customFormat="1" ht="13.2" x14ac:dyDescent="0.25">
      <c r="A41" s="53" t="s">
        <v>58</v>
      </c>
      <c r="B41" s="56">
        <v>114053.31</v>
      </c>
      <c r="C41" s="74">
        <v>160000</v>
      </c>
      <c r="D41" s="74">
        <v>160000</v>
      </c>
      <c r="E41" s="77"/>
      <c r="F41" s="75">
        <f>E41</f>
        <v>0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</row>
    <row r="42" spans="1:87" s="79" customFormat="1" ht="13.2" x14ac:dyDescent="0.25">
      <c r="A42" s="52" t="s">
        <v>32</v>
      </c>
      <c r="B42" s="56">
        <f>B43+B44+B45+B46</f>
        <v>97949.180000000008</v>
      </c>
      <c r="C42" s="56">
        <f>C43+C44+C45+C46</f>
        <v>207050</v>
      </c>
      <c r="D42" s="56">
        <f t="shared" ref="D42" si="12">D43+D44+D45+D46</f>
        <v>216500</v>
      </c>
      <c r="E42" s="56">
        <v>220000</v>
      </c>
      <c r="F42" s="56">
        <v>220000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</row>
    <row r="43" spans="1:87" s="79" customFormat="1" ht="13.2" x14ac:dyDescent="0.25">
      <c r="A43" s="53" t="s">
        <v>64</v>
      </c>
      <c r="B43" s="56">
        <v>25905.22</v>
      </c>
      <c r="C43" s="74">
        <v>37500</v>
      </c>
      <c r="D43" s="74">
        <v>37500</v>
      </c>
      <c r="E43" s="77"/>
      <c r="F43" s="75">
        <f>E43</f>
        <v>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</row>
    <row r="44" spans="1:87" s="79" customFormat="1" ht="13.2" x14ac:dyDescent="0.25">
      <c r="A44" s="53" t="s">
        <v>49</v>
      </c>
      <c r="B44" s="56">
        <v>16411.16</v>
      </c>
      <c r="C44" s="74">
        <v>85000</v>
      </c>
      <c r="D44" s="74">
        <v>85000</v>
      </c>
      <c r="E44" s="77"/>
      <c r="F44" s="75">
        <f>E44</f>
        <v>0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</row>
    <row r="45" spans="1:87" s="79" customFormat="1" ht="13.2" x14ac:dyDescent="0.25">
      <c r="A45" s="53" t="s">
        <v>50</v>
      </c>
      <c r="B45" s="56">
        <v>40383.14</v>
      </c>
      <c r="C45" s="74">
        <v>63000</v>
      </c>
      <c r="D45" s="74">
        <v>71000</v>
      </c>
      <c r="E45" s="77"/>
      <c r="F45" s="75">
        <f>E45</f>
        <v>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</row>
    <row r="46" spans="1:87" s="79" customFormat="1" ht="13.2" x14ac:dyDescent="0.25">
      <c r="A46" s="53" t="s">
        <v>59</v>
      </c>
      <c r="B46" s="56">
        <v>15249.66</v>
      </c>
      <c r="C46" s="74">
        <v>21550</v>
      </c>
      <c r="D46" s="74">
        <v>23000</v>
      </c>
      <c r="E46" s="77"/>
      <c r="F46" s="75">
        <f>E46</f>
        <v>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</row>
    <row r="47" spans="1:87" s="79" customFormat="1" ht="13.2" x14ac:dyDescent="0.25">
      <c r="A47" s="52" t="s">
        <v>33</v>
      </c>
      <c r="B47" s="56">
        <f>B48</f>
        <v>846.82</v>
      </c>
      <c r="C47" s="56">
        <f t="shared" ref="C47:D47" si="13">C48</f>
        <v>1100</v>
      </c>
      <c r="D47" s="56">
        <f t="shared" si="13"/>
        <v>1100</v>
      </c>
      <c r="E47" s="56">
        <v>1100</v>
      </c>
      <c r="F47" s="56">
        <v>1100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</row>
    <row r="48" spans="1:87" s="79" customFormat="1" ht="13.2" x14ac:dyDescent="0.25">
      <c r="A48" s="53" t="s">
        <v>65</v>
      </c>
      <c r="B48" s="56">
        <v>846.82</v>
      </c>
      <c r="C48" s="74">
        <v>1100</v>
      </c>
      <c r="D48" s="74">
        <v>1100</v>
      </c>
      <c r="E48" s="77"/>
      <c r="F48" s="75">
        <f>E48</f>
        <v>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</row>
    <row r="49" spans="1:87" s="79" customFormat="1" ht="26.4" x14ac:dyDescent="0.25">
      <c r="A49" s="52" t="s">
        <v>36</v>
      </c>
      <c r="B49" s="56">
        <f>B50+B51</f>
        <v>16793.55</v>
      </c>
      <c r="C49" s="56">
        <f>C50+C51</f>
        <v>83000</v>
      </c>
      <c r="D49" s="56">
        <f t="shared" ref="D49" si="14">D50+D51</f>
        <v>83000</v>
      </c>
      <c r="E49" s="56">
        <v>85000</v>
      </c>
      <c r="F49" s="56">
        <v>85000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</row>
    <row r="50" spans="1:87" s="79" customFormat="1" ht="13.2" x14ac:dyDescent="0.25">
      <c r="A50" s="53" t="s">
        <v>52</v>
      </c>
      <c r="B50" s="56">
        <v>5583.55</v>
      </c>
      <c r="C50" s="74">
        <v>13000</v>
      </c>
      <c r="D50" s="74">
        <v>13000</v>
      </c>
      <c r="E50" s="77"/>
      <c r="F50" s="75">
        <f>E50</f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</row>
    <row r="51" spans="1:87" s="79" customFormat="1" ht="13.2" x14ac:dyDescent="0.25">
      <c r="A51" s="53" t="s">
        <v>53</v>
      </c>
      <c r="B51" s="56">
        <v>11210</v>
      </c>
      <c r="C51" s="74">
        <v>70000</v>
      </c>
      <c r="D51" s="74">
        <v>70000</v>
      </c>
      <c r="E51" s="77"/>
      <c r="F51" s="75">
        <f>E51</f>
        <v>0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</row>
    <row r="52" spans="1:87" s="79" customFormat="1" ht="26.4" x14ac:dyDescent="0.25">
      <c r="A52" s="53" t="s">
        <v>90</v>
      </c>
      <c r="B52" s="56"/>
      <c r="C52" s="74">
        <f>C53</f>
        <v>40000</v>
      </c>
      <c r="D52" s="74">
        <v>40000</v>
      </c>
      <c r="E52" s="119">
        <v>40000</v>
      </c>
      <c r="F52" s="75">
        <v>40000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</row>
    <row r="53" spans="1:87" s="79" customFormat="1" ht="13.2" x14ac:dyDescent="0.25">
      <c r="A53" s="53" t="s">
        <v>91</v>
      </c>
      <c r="B53" s="56">
        <v>0</v>
      </c>
      <c r="C53" s="74">
        <v>40000</v>
      </c>
      <c r="D53" s="74">
        <v>40000</v>
      </c>
      <c r="E53" s="77"/>
      <c r="F53" s="75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</row>
    <row r="54" spans="1:87" s="85" customFormat="1" ht="26.4" x14ac:dyDescent="0.25">
      <c r="A54" s="60" t="s">
        <v>70</v>
      </c>
      <c r="B54" s="69">
        <f>B55</f>
        <v>9800</v>
      </c>
      <c r="C54" s="69">
        <f t="shared" ref="C54:F56" si="15">C55</f>
        <v>7000</v>
      </c>
      <c r="D54" s="69">
        <f t="shared" si="15"/>
        <v>7000</v>
      </c>
      <c r="E54" s="69">
        <f t="shared" si="15"/>
        <v>7000</v>
      </c>
      <c r="F54" s="69">
        <f t="shared" si="15"/>
        <v>7000</v>
      </c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</row>
    <row r="55" spans="1:87" s="108" customFormat="1" ht="26.4" x14ac:dyDescent="0.25">
      <c r="A55" s="106" t="s">
        <v>71</v>
      </c>
      <c r="B55" s="107">
        <f>B56</f>
        <v>9800</v>
      </c>
      <c r="C55" s="107">
        <f t="shared" si="15"/>
        <v>7000</v>
      </c>
      <c r="D55" s="107">
        <f t="shared" si="15"/>
        <v>7000</v>
      </c>
      <c r="E55" s="107">
        <f t="shared" si="15"/>
        <v>7000</v>
      </c>
      <c r="F55" s="107">
        <f t="shared" si="15"/>
        <v>7000</v>
      </c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</row>
    <row r="56" spans="1:87" s="79" customFormat="1" ht="26.4" x14ac:dyDescent="0.25">
      <c r="A56" s="44" t="s">
        <v>45</v>
      </c>
      <c r="B56" s="56">
        <f>B57</f>
        <v>9800</v>
      </c>
      <c r="C56" s="56">
        <f t="shared" si="15"/>
        <v>7000</v>
      </c>
      <c r="D56" s="56">
        <f t="shared" si="15"/>
        <v>7000</v>
      </c>
      <c r="E56" s="56">
        <f t="shared" si="15"/>
        <v>7000</v>
      </c>
      <c r="F56" s="56">
        <f t="shared" si="15"/>
        <v>7000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</row>
    <row r="57" spans="1:87" s="84" customFormat="1" ht="26.4" x14ac:dyDescent="0.25">
      <c r="A57" s="62" t="s">
        <v>72</v>
      </c>
      <c r="B57" s="71">
        <f>B58+B60</f>
        <v>9800</v>
      </c>
      <c r="C57" s="71">
        <f t="shared" ref="C57:F57" si="16">C58+C60</f>
        <v>7000</v>
      </c>
      <c r="D57" s="71">
        <f t="shared" si="16"/>
        <v>7000</v>
      </c>
      <c r="E57" s="71">
        <f t="shared" si="16"/>
        <v>7000</v>
      </c>
      <c r="F57" s="71">
        <f t="shared" si="16"/>
        <v>7000</v>
      </c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5"/>
      <c r="BT57" s="125"/>
      <c r="BU57" s="125"/>
      <c r="BV57" s="125"/>
      <c r="BW57" s="125"/>
      <c r="BX57" s="125"/>
      <c r="BY57" s="125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</row>
    <row r="58" spans="1:87" s="79" customFormat="1" ht="13.2" x14ac:dyDescent="0.25">
      <c r="A58" s="52" t="s">
        <v>32</v>
      </c>
      <c r="B58" s="56">
        <f>B59</f>
        <v>0</v>
      </c>
      <c r="C58" s="56">
        <f t="shared" ref="C58:F58" si="17">C59</f>
        <v>0</v>
      </c>
      <c r="D58" s="56">
        <f t="shared" si="17"/>
        <v>0</v>
      </c>
      <c r="E58" s="56">
        <f t="shared" si="17"/>
        <v>0</v>
      </c>
      <c r="F58" s="56">
        <f t="shared" si="17"/>
        <v>0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</row>
    <row r="59" spans="1:87" s="79" customFormat="1" ht="13.2" x14ac:dyDescent="0.25">
      <c r="A59" s="52" t="s">
        <v>49</v>
      </c>
      <c r="B59" s="56">
        <v>0</v>
      </c>
      <c r="C59" s="74">
        <v>0</v>
      </c>
      <c r="D59" s="74">
        <v>0</v>
      </c>
      <c r="E59" s="119">
        <v>0</v>
      </c>
      <c r="F59" s="75">
        <v>0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</row>
    <row r="60" spans="1:87" s="79" customFormat="1" ht="26.4" x14ac:dyDescent="0.25">
      <c r="A60" s="52" t="s">
        <v>36</v>
      </c>
      <c r="B60" s="56">
        <f>B61+B62</f>
        <v>9800</v>
      </c>
      <c r="C60" s="56">
        <f t="shared" ref="C60:D60" si="18">C61+C62</f>
        <v>7000</v>
      </c>
      <c r="D60" s="56">
        <f t="shared" si="18"/>
        <v>7000</v>
      </c>
      <c r="E60" s="56">
        <v>7000</v>
      </c>
      <c r="F60" s="56">
        <v>7000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</row>
    <row r="61" spans="1:87" s="79" customFormat="1" ht="13.2" x14ac:dyDescent="0.25">
      <c r="A61" s="53" t="s">
        <v>52</v>
      </c>
      <c r="B61" s="56">
        <v>0</v>
      </c>
      <c r="C61" s="74">
        <v>0</v>
      </c>
      <c r="D61" s="74">
        <v>0</v>
      </c>
      <c r="E61" s="119">
        <f>D61</f>
        <v>0</v>
      </c>
      <c r="F61" s="75">
        <f>E61</f>
        <v>0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</row>
    <row r="62" spans="1:87" s="79" customFormat="1" ht="13.2" x14ac:dyDescent="0.25">
      <c r="A62" s="53" t="s">
        <v>83</v>
      </c>
      <c r="B62" s="56">
        <v>9800</v>
      </c>
      <c r="C62" s="74">
        <v>7000</v>
      </c>
      <c r="D62" s="74">
        <v>7000</v>
      </c>
      <c r="E62" s="119">
        <v>0</v>
      </c>
      <c r="F62" s="75">
        <f>E62</f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</row>
    <row r="63" spans="1:87" s="85" customFormat="1" ht="13.2" x14ac:dyDescent="0.25">
      <c r="A63" s="60" t="s">
        <v>73</v>
      </c>
      <c r="B63" s="69">
        <f>B64</f>
        <v>1150</v>
      </c>
      <c r="C63" s="69">
        <f t="shared" ref="C63:F66" si="19">C64</f>
        <v>2650</v>
      </c>
      <c r="D63" s="69">
        <f t="shared" si="19"/>
        <v>2650</v>
      </c>
      <c r="E63" s="69">
        <f t="shared" si="19"/>
        <v>2650</v>
      </c>
      <c r="F63" s="69">
        <f t="shared" si="19"/>
        <v>2650</v>
      </c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</row>
    <row r="64" spans="1:87" s="108" customFormat="1" ht="13.2" x14ac:dyDescent="0.25">
      <c r="A64" s="106" t="s">
        <v>74</v>
      </c>
      <c r="B64" s="107">
        <f>B65</f>
        <v>1150</v>
      </c>
      <c r="C64" s="107">
        <f>C65</f>
        <v>2650</v>
      </c>
      <c r="D64" s="107">
        <f t="shared" si="19"/>
        <v>2650</v>
      </c>
      <c r="E64" s="107">
        <f t="shared" si="19"/>
        <v>2650</v>
      </c>
      <c r="F64" s="107">
        <f t="shared" si="19"/>
        <v>2650</v>
      </c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</row>
    <row r="65" spans="1:87" s="79" customFormat="1" ht="26.4" x14ac:dyDescent="0.25">
      <c r="A65" s="44" t="s">
        <v>45</v>
      </c>
      <c r="B65" s="56">
        <f>B66</f>
        <v>1150</v>
      </c>
      <c r="C65" s="56">
        <f t="shared" ref="C65:C66" si="20">C66</f>
        <v>2650</v>
      </c>
      <c r="D65" s="56">
        <f t="shared" si="19"/>
        <v>2650</v>
      </c>
      <c r="E65" s="56">
        <f t="shared" si="19"/>
        <v>2650</v>
      </c>
      <c r="F65" s="56">
        <f t="shared" si="19"/>
        <v>2650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</row>
    <row r="66" spans="1:87" s="84" customFormat="1" ht="13.2" x14ac:dyDescent="0.25">
      <c r="A66" s="62" t="s">
        <v>75</v>
      </c>
      <c r="B66" s="71">
        <f>B67</f>
        <v>1150</v>
      </c>
      <c r="C66" s="71">
        <f t="shared" si="20"/>
        <v>2650</v>
      </c>
      <c r="D66" s="71">
        <f t="shared" si="19"/>
        <v>2650</v>
      </c>
      <c r="E66" s="71">
        <f t="shared" si="19"/>
        <v>2650</v>
      </c>
      <c r="F66" s="71">
        <f t="shared" si="19"/>
        <v>2650</v>
      </c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125"/>
      <c r="BH66" s="125"/>
      <c r="BI66" s="125"/>
      <c r="BJ66" s="125"/>
      <c r="BK66" s="125"/>
      <c r="BL66" s="125"/>
      <c r="BM66" s="125"/>
      <c r="BN66" s="125"/>
      <c r="BO66" s="125"/>
      <c r="BP66" s="125"/>
      <c r="BQ66" s="125"/>
      <c r="BR66" s="125"/>
      <c r="BS66" s="125"/>
      <c r="BT66" s="125"/>
      <c r="BU66" s="125"/>
      <c r="BV66" s="125"/>
      <c r="BW66" s="125"/>
      <c r="BX66" s="125"/>
      <c r="BY66" s="125"/>
      <c r="BZ66" s="125"/>
      <c r="CA66" s="125"/>
      <c r="CB66" s="125"/>
      <c r="CC66" s="125"/>
      <c r="CD66" s="125"/>
      <c r="CE66" s="125"/>
      <c r="CF66" s="125"/>
      <c r="CG66" s="125"/>
      <c r="CH66" s="125"/>
      <c r="CI66" s="125"/>
    </row>
    <row r="67" spans="1:87" s="79" customFormat="1" ht="13.2" x14ac:dyDescent="0.25">
      <c r="A67" s="52" t="s">
        <v>32</v>
      </c>
      <c r="B67" s="56">
        <f>B68+B70</f>
        <v>1150</v>
      </c>
      <c r="C67" s="56">
        <f>C68+C70+C69</f>
        <v>2650</v>
      </c>
      <c r="D67" s="56">
        <f>D68+D70+D69</f>
        <v>2650</v>
      </c>
      <c r="E67" s="56">
        <v>2650</v>
      </c>
      <c r="F67" s="56">
        <v>2650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</row>
    <row r="68" spans="1:87" s="79" customFormat="1" ht="13.2" x14ac:dyDescent="0.25">
      <c r="A68" s="53" t="s">
        <v>64</v>
      </c>
      <c r="B68" s="56">
        <v>1150</v>
      </c>
      <c r="C68" s="74">
        <v>1000</v>
      </c>
      <c r="D68" s="74">
        <v>1000</v>
      </c>
      <c r="E68" s="119"/>
      <c r="F68" s="75">
        <f>E68</f>
        <v>0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</row>
    <row r="69" spans="1:87" s="79" customFormat="1" ht="13.2" x14ac:dyDescent="0.25">
      <c r="A69" s="53" t="s">
        <v>49</v>
      </c>
      <c r="B69" s="56">
        <v>0</v>
      </c>
      <c r="C69" s="74">
        <v>650</v>
      </c>
      <c r="D69" s="74">
        <v>650</v>
      </c>
      <c r="E69" s="119"/>
      <c r="F69" s="75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</row>
    <row r="70" spans="1:87" s="79" customFormat="1" ht="13.2" x14ac:dyDescent="0.25">
      <c r="A70" s="79" t="s">
        <v>59</v>
      </c>
      <c r="B70" s="56">
        <v>0</v>
      </c>
      <c r="C70" s="74">
        <v>1000</v>
      </c>
      <c r="D70" s="74">
        <v>1000</v>
      </c>
      <c r="E70" s="119"/>
      <c r="F70" s="75">
        <f>E70</f>
        <v>0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</row>
    <row r="71" spans="1:87" s="85" customFormat="1" ht="26.4" x14ac:dyDescent="0.25">
      <c r="A71" s="60" t="s">
        <v>77</v>
      </c>
      <c r="B71" s="69">
        <f>B72</f>
        <v>128509.02</v>
      </c>
      <c r="C71" s="69">
        <f t="shared" ref="C71:F73" si="21">C72</f>
        <v>170000</v>
      </c>
      <c r="D71" s="69">
        <f t="shared" si="21"/>
        <v>0</v>
      </c>
      <c r="E71" s="69">
        <f t="shared" si="21"/>
        <v>0</v>
      </c>
      <c r="F71" s="69">
        <f t="shared" si="21"/>
        <v>0</v>
      </c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  <c r="BM71" s="125"/>
      <c r="BN71" s="125"/>
      <c r="BO71" s="125"/>
      <c r="BP71" s="125"/>
      <c r="BQ71" s="125"/>
      <c r="BR71" s="125"/>
      <c r="BS71" s="125"/>
      <c r="BT71" s="125"/>
      <c r="BU71" s="125"/>
      <c r="BV71" s="125"/>
      <c r="BW71" s="125"/>
      <c r="BX71" s="125"/>
      <c r="BY71" s="125"/>
      <c r="BZ71" s="125"/>
      <c r="CA71" s="125"/>
      <c r="CB71" s="125"/>
      <c r="CC71" s="125"/>
      <c r="CD71" s="125"/>
      <c r="CE71" s="125"/>
      <c r="CF71" s="125"/>
      <c r="CG71" s="125"/>
      <c r="CH71" s="125"/>
      <c r="CI71" s="125"/>
    </row>
    <row r="72" spans="1:87" s="108" customFormat="1" ht="26.4" x14ac:dyDescent="0.25">
      <c r="A72" s="106" t="s">
        <v>78</v>
      </c>
      <c r="B72" s="107">
        <f>B73</f>
        <v>128509.02</v>
      </c>
      <c r="C72" s="107">
        <f t="shared" si="21"/>
        <v>170000</v>
      </c>
      <c r="D72" s="107">
        <f t="shared" si="21"/>
        <v>0</v>
      </c>
      <c r="E72" s="107">
        <f t="shared" si="21"/>
        <v>0</v>
      </c>
      <c r="F72" s="107">
        <f t="shared" si="21"/>
        <v>0</v>
      </c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BM72" s="125"/>
      <c r="BN72" s="125"/>
      <c r="BO72" s="125"/>
      <c r="BP72" s="125"/>
      <c r="BQ72" s="125"/>
      <c r="BR72" s="125"/>
      <c r="BS72" s="125"/>
      <c r="BT72" s="125"/>
      <c r="BU72" s="125"/>
      <c r="BV72" s="125"/>
      <c r="BW72" s="125"/>
      <c r="BX72" s="125"/>
      <c r="BY72" s="125"/>
      <c r="BZ72" s="125"/>
      <c r="CA72" s="125"/>
      <c r="CB72" s="125"/>
      <c r="CC72" s="125"/>
      <c r="CD72" s="125"/>
      <c r="CE72" s="125"/>
      <c r="CF72" s="125"/>
      <c r="CG72" s="125"/>
      <c r="CH72" s="125"/>
      <c r="CI72" s="125"/>
    </row>
    <row r="73" spans="1:87" s="79" customFormat="1" ht="26.4" x14ac:dyDescent="0.25">
      <c r="A73" s="44" t="s">
        <v>45</v>
      </c>
      <c r="B73" s="56">
        <f>B74</f>
        <v>128509.02</v>
      </c>
      <c r="C73" s="56">
        <f t="shared" si="21"/>
        <v>170000</v>
      </c>
      <c r="D73" s="56">
        <f t="shared" si="21"/>
        <v>0</v>
      </c>
      <c r="E73" s="56">
        <f t="shared" si="21"/>
        <v>0</v>
      </c>
      <c r="F73" s="56">
        <f t="shared" si="21"/>
        <v>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</row>
    <row r="74" spans="1:87" s="84" customFormat="1" ht="26.4" x14ac:dyDescent="0.25">
      <c r="A74" s="62" t="s">
        <v>79</v>
      </c>
      <c r="B74" s="71">
        <f>B75+B78</f>
        <v>128509.02</v>
      </c>
      <c r="C74" s="71">
        <f t="shared" ref="C74:F74" si="22">C75+C78</f>
        <v>170000</v>
      </c>
      <c r="D74" s="71">
        <f t="shared" si="22"/>
        <v>0</v>
      </c>
      <c r="E74" s="71">
        <f t="shared" si="22"/>
        <v>0</v>
      </c>
      <c r="F74" s="71">
        <f t="shared" si="22"/>
        <v>0</v>
      </c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  <c r="AQ74" s="125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  <c r="BM74" s="125"/>
      <c r="BN74" s="125"/>
      <c r="BO74" s="125"/>
      <c r="BP74" s="125"/>
      <c r="BQ74" s="125"/>
      <c r="BR74" s="125"/>
      <c r="BS74" s="125"/>
      <c r="BT74" s="125"/>
      <c r="BU74" s="125"/>
      <c r="BV74" s="125"/>
      <c r="BW74" s="125"/>
      <c r="BX74" s="125"/>
      <c r="BY74" s="125"/>
      <c r="BZ74" s="125"/>
      <c r="CA74" s="125"/>
      <c r="CB74" s="125"/>
      <c r="CC74" s="125"/>
      <c r="CD74" s="125"/>
      <c r="CE74" s="125"/>
      <c r="CF74" s="125"/>
      <c r="CG74" s="125"/>
      <c r="CH74" s="125"/>
      <c r="CI74" s="125"/>
    </row>
    <row r="75" spans="1:87" s="81" customFormat="1" ht="13.2" x14ac:dyDescent="0.25">
      <c r="A75" s="57" t="s">
        <v>84</v>
      </c>
      <c r="B75" s="72">
        <f>B76+B77</f>
        <v>126062.22</v>
      </c>
      <c r="C75" s="72">
        <f t="shared" ref="C75:D75" si="23">C76+C77</f>
        <v>162500</v>
      </c>
      <c r="D75" s="72">
        <f t="shared" si="23"/>
        <v>0</v>
      </c>
      <c r="E75" s="72"/>
      <c r="F75" s="72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8"/>
      <c r="CA75" s="78"/>
      <c r="CB75" s="78"/>
      <c r="CC75" s="78"/>
      <c r="CD75" s="78"/>
      <c r="CE75" s="78"/>
      <c r="CF75" s="78"/>
      <c r="CG75" s="78"/>
      <c r="CH75" s="78"/>
      <c r="CI75" s="78"/>
    </row>
    <row r="76" spans="1:87" s="81" customFormat="1" ht="13.2" x14ac:dyDescent="0.25">
      <c r="A76" s="57" t="s">
        <v>85</v>
      </c>
      <c r="B76" s="72">
        <v>116077.87</v>
      </c>
      <c r="C76" s="75">
        <v>137000</v>
      </c>
      <c r="D76" s="75"/>
      <c r="E76" s="77"/>
      <c r="F76" s="75">
        <f>E76</f>
        <v>0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</row>
    <row r="77" spans="1:87" s="81" customFormat="1" ht="13.2" x14ac:dyDescent="0.25">
      <c r="A77" s="57" t="s">
        <v>58</v>
      </c>
      <c r="B77" s="72">
        <v>9984.35</v>
      </c>
      <c r="C77" s="75">
        <v>25500</v>
      </c>
      <c r="D77" s="75"/>
      <c r="E77" s="77"/>
      <c r="F77" s="75">
        <f>E77</f>
        <v>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</row>
    <row r="78" spans="1:87" s="79" customFormat="1" ht="13.2" x14ac:dyDescent="0.25">
      <c r="A78" s="52" t="s">
        <v>32</v>
      </c>
      <c r="B78" s="56">
        <f>B79</f>
        <v>2446.8000000000002</v>
      </c>
      <c r="C78" s="56">
        <f t="shared" ref="C78:D78" si="24">C79</f>
        <v>7500</v>
      </c>
      <c r="D78" s="56">
        <f t="shared" si="24"/>
        <v>0</v>
      </c>
      <c r="E78" s="56"/>
      <c r="F78" s="56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</row>
    <row r="79" spans="1:87" s="79" customFormat="1" ht="13.2" x14ac:dyDescent="0.25">
      <c r="A79" s="53" t="s">
        <v>64</v>
      </c>
      <c r="B79" s="56">
        <v>2446.8000000000002</v>
      </c>
      <c r="C79" s="74">
        <v>7500</v>
      </c>
      <c r="D79" s="74"/>
      <c r="E79" s="77"/>
      <c r="F79" s="75">
        <f>E79</f>
        <v>0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</row>
    <row r="80" spans="1:87" s="85" customFormat="1" ht="13.2" x14ac:dyDescent="0.25">
      <c r="A80" s="60" t="s">
        <v>80</v>
      </c>
      <c r="B80" s="69">
        <f>B81</f>
        <v>6752.96</v>
      </c>
      <c r="C80" s="69">
        <f t="shared" ref="C80:F82" si="25">C81</f>
        <v>8000</v>
      </c>
      <c r="D80" s="69">
        <f t="shared" si="25"/>
        <v>8000</v>
      </c>
      <c r="E80" s="69">
        <f t="shared" si="25"/>
        <v>8000</v>
      </c>
      <c r="F80" s="69">
        <f t="shared" si="25"/>
        <v>8000</v>
      </c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</row>
    <row r="81" spans="1:87" s="108" customFormat="1" ht="26.4" x14ac:dyDescent="0.25">
      <c r="A81" s="106" t="s">
        <v>81</v>
      </c>
      <c r="B81" s="107">
        <f>B82</f>
        <v>6752.96</v>
      </c>
      <c r="C81" s="107">
        <f t="shared" si="25"/>
        <v>8000</v>
      </c>
      <c r="D81" s="107">
        <f t="shared" si="25"/>
        <v>8000</v>
      </c>
      <c r="E81" s="107">
        <f t="shared" si="25"/>
        <v>8000</v>
      </c>
      <c r="F81" s="107">
        <f t="shared" si="25"/>
        <v>8000</v>
      </c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5"/>
      <c r="CI81" s="125"/>
    </row>
    <row r="82" spans="1:87" s="79" customFormat="1" ht="26.4" x14ac:dyDescent="0.25">
      <c r="A82" s="44" t="s">
        <v>45</v>
      </c>
      <c r="B82" s="56">
        <f>B83</f>
        <v>6752.96</v>
      </c>
      <c r="C82" s="56">
        <f t="shared" si="25"/>
        <v>8000</v>
      </c>
      <c r="D82" s="56">
        <f t="shared" si="25"/>
        <v>8000</v>
      </c>
      <c r="E82" s="56">
        <f t="shared" si="25"/>
        <v>8000</v>
      </c>
      <c r="F82" s="56">
        <f t="shared" si="25"/>
        <v>8000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  <c r="BZ82" s="78"/>
      <c r="CA82" s="78"/>
      <c r="CB82" s="78"/>
      <c r="CC82" s="78"/>
      <c r="CD82" s="78"/>
      <c r="CE82" s="78"/>
      <c r="CF82" s="78"/>
      <c r="CG82" s="78"/>
      <c r="CH82" s="78"/>
      <c r="CI82" s="78"/>
    </row>
    <row r="83" spans="1:87" s="84" customFormat="1" ht="26.4" x14ac:dyDescent="0.25">
      <c r="A83" s="62" t="s">
        <v>76</v>
      </c>
      <c r="B83" s="71">
        <f>B84+B89+B91+B87</f>
        <v>6752.96</v>
      </c>
      <c r="C83" s="71">
        <f t="shared" ref="C83:F83" si="26">C84+C89+C91</f>
        <v>8000</v>
      </c>
      <c r="D83" s="71">
        <f t="shared" si="26"/>
        <v>8000</v>
      </c>
      <c r="E83" s="71">
        <f t="shared" si="26"/>
        <v>8000</v>
      </c>
      <c r="F83" s="71">
        <f t="shared" si="26"/>
        <v>8000</v>
      </c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125"/>
      <c r="BI83" s="125"/>
      <c r="BJ83" s="125"/>
      <c r="BK83" s="125"/>
      <c r="BL83" s="125"/>
      <c r="BM83" s="125"/>
      <c r="BN83" s="125"/>
      <c r="BO83" s="125"/>
      <c r="BP83" s="125"/>
      <c r="BQ83" s="125"/>
      <c r="BR83" s="125"/>
      <c r="BS83" s="125"/>
      <c r="BT83" s="125"/>
      <c r="BU83" s="125"/>
      <c r="BV83" s="125"/>
      <c r="BW83" s="125"/>
      <c r="BX83" s="125"/>
      <c r="BY83" s="125"/>
      <c r="BZ83" s="125"/>
      <c r="CA83" s="125"/>
      <c r="CB83" s="125"/>
      <c r="CC83" s="125"/>
      <c r="CD83" s="125"/>
      <c r="CE83" s="125"/>
      <c r="CF83" s="125"/>
      <c r="CG83" s="125"/>
      <c r="CH83" s="125"/>
      <c r="CI83" s="125"/>
    </row>
    <row r="84" spans="1:87" s="79" customFormat="1" ht="13.2" x14ac:dyDescent="0.25">
      <c r="A84" s="52" t="s">
        <v>31</v>
      </c>
      <c r="B84" s="56">
        <f>B85+B86</f>
        <v>0</v>
      </c>
      <c r="C84" s="56">
        <f t="shared" ref="C84:F84" si="27">C85+C86</f>
        <v>0</v>
      </c>
      <c r="D84" s="56">
        <f t="shared" si="27"/>
        <v>0</v>
      </c>
      <c r="E84" s="56">
        <f t="shared" si="27"/>
        <v>0</v>
      </c>
      <c r="F84" s="56">
        <f t="shared" si="27"/>
        <v>0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</row>
    <row r="85" spans="1:87" s="79" customFormat="1" ht="13.2" x14ac:dyDescent="0.25">
      <c r="A85" s="53" t="s">
        <v>57</v>
      </c>
      <c r="B85" s="56"/>
      <c r="C85" s="74">
        <v>0</v>
      </c>
      <c r="D85" s="74">
        <v>0</v>
      </c>
      <c r="E85" s="77"/>
      <c r="F85" s="139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</row>
    <row r="86" spans="1:87" s="79" customFormat="1" ht="13.2" x14ac:dyDescent="0.25">
      <c r="A86" s="53" t="s">
        <v>58</v>
      </c>
      <c r="B86" s="56"/>
      <c r="C86" s="74">
        <v>0</v>
      </c>
      <c r="D86" s="74">
        <v>0</v>
      </c>
      <c r="E86" s="77"/>
      <c r="F86" s="139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</row>
    <row r="87" spans="1:87" s="79" customFormat="1" ht="13.2" x14ac:dyDescent="0.25">
      <c r="A87" s="53" t="s">
        <v>32</v>
      </c>
      <c r="B87" s="56">
        <f>B88</f>
        <v>3752.96</v>
      </c>
      <c r="C87" s="56"/>
      <c r="D87" s="56">
        <f>D88</f>
        <v>0</v>
      </c>
      <c r="E87" s="56"/>
      <c r="F87" s="56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</row>
    <row r="88" spans="1:87" s="79" customFormat="1" ht="13.2" x14ac:dyDescent="0.25">
      <c r="A88" s="53" t="s">
        <v>49</v>
      </c>
      <c r="B88" s="56">
        <v>3752.96</v>
      </c>
      <c r="C88" s="74">
        <v>0</v>
      </c>
      <c r="D88" s="74">
        <v>0</v>
      </c>
      <c r="E88" s="77"/>
      <c r="F88" s="139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</row>
    <row r="89" spans="1:87" s="79" customFormat="1" ht="13.2" x14ac:dyDescent="0.25">
      <c r="A89" s="52" t="s">
        <v>33</v>
      </c>
      <c r="B89" s="56">
        <f>B90</f>
        <v>0</v>
      </c>
      <c r="C89" s="56">
        <f t="shared" ref="C89:F89" si="28">C90</f>
        <v>0</v>
      </c>
      <c r="D89" s="56">
        <f t="shared" si="28"/>
        <v>0</v>
      </c>
      <c r="E89" s="56">
        <f t="shared" si="28"/>
        <v>0</v>
      </c>
      <c r="F89" s="56">
        <f t="shared" si="28"/>
        <v>0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</row>
    <row r="90" spans="1:87" s="79" customFormat="1" ht="13.2" x14ac:dyDescent="0.25">
      <c r="A90" s="53" t="s">
        <v>65</v>
      </c>
      <c r="B90" s="56">
        <v>0</v>
      </c>
      <c r="C90" s="74">
        <v>0</v>
      </c>
      <c r="D90" s="74">
        <v>0</v>
      </c>
      <c r="E90" s="119">
        <f>D90</f>
        <v>0</v>
      </c>
      <c r="F90" s="75">
        <f>E90</f>
        <v>0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</row>
    <row r="91" spans="1:87" s="79" customFormat="1" ht="26.4" x14ac:dyDescent="0.25">
      <c r="A91" s="53" t="s">
        <v>36</v>
      </c>
      <c r="B91" s="56">
        <f>B92</f>
        <v>3000</v>
      </c>
      <c r="C91" s="56">
        <f t="shared" ref="C91:D91" si="29">C92</f>
        <v>8000</v>
      </c>
      <c r="D91" s="56">
        <f t="shared" si="29"/>
        <v>8000</v>
      </c>
      <c r="E91" s="56">
        <v>8000</v>
      </c>
      <c r="F91" s="56">
        <v>8000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</row>
    <row r="92" spans="1:87" s="79" customFormat="1" ht="13.2" x14ac:dyDescent="0.25">
      <c r="A92" s="53" t="s">
        <v>53</v>
      </c>
      <c r="B92" s="56">
        <v>3000</v>
      </c>
      <c r="C92" s="74">
        <v>8000</v>
      </c>
      <c r="D92" s="74">
        <v>8000</v>
      </c>
      <c r="E92" s="77"/>
      <c r="F92" s="139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</row>
  </sheetData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H87"/>
  <sheetViews>
    <sheetView workbookViewId="0">
      <selection activeCell="F30" sqref="F30"/>
    </sheetView>
  </sheetViews>
  <sheetFormatPr defaultRowHeight="11.4" x14ac:dyDescent="0.2"/>
  <cols>
    <col min="1" max="1" width="50.44140625" style="50" customWidth="1"/>
    <col min="2" max="2" width="19.88671875" style="66" customWidth="1"/>
    <col min="3" max="3" width="21.44140625" style="66" customWidth="1"/>
    <col min="4" max="4" width="19.44140625" style="66" customWidth="1"/>
    <col min="5" max="6" width="18.6640625" style="66" customWidth="1"/>
    <col min="7" max="250" width="9.109375" style="50"/>
    <col min="251" max="251" width="50.44140625" style="50" customWidth="1"/>
    <col min="252" max="252" width="30.6640625" style="50" customWidth="1"/>
    <col min="253" max="253" width="20.44140625" style="50" customWidth="1"/>
    <col min="254" max="254" width="15" style="50" customWidth="1"/>
    <col min="255" max="255" width="20.44140625" style="50" customWidth="1"/>
    <col min="256" max="256" width="23" style="50" customWidth="1"/>
    <col min="257" max="257" width="28.6640625" style="50" customWidth="1"/>
    <col min="258" max="258" width="23" style="50" customWidth="1"/>
    <col min="259" max="259" width="28.6640625" style="50" customWidth="1"/>
    <col min="260" max="260" width="24" style="50" customWidth="1"/>
    <col min="261" max="506" width="9.109375" style="50"/>
    <col min="507" max="507" width="50.44140625" style="50" customWidth="1"/>
    <col min="508" max="508" width="30.6640625" style="50" customWidth="1"/>
    <col min="509" max="509" width="20.44140625" style="50" customWidth="1"/>
    <col min="510" max="510" width="15" style="50" customWidth="1"/>
    <col min="511" max="511" width="20.44140625" style="50" customWidth="1"/>
    <col min="512" max="512" width="23" style="50" customWidth="1"/>
    <col min="513" max="513" width="28.6640625" style="50" customWidth="1"/>
    <col min="514" max="514" width="23" style="50" customWidth="1"/>
    <col min="515" max="515" width="28.6640625" style="50" customWidth="1"/>
    <col min="516" max="516" width="24" style="50" customWidth="1"/>
    <col min="517" max="762" width="9.109375" style="50"/>
    <col min="763" max="763" width="50.44140625" style="50" customWidth="1"/>
    <col min="764" max="764" width="30.6640625" style="50" customWidth="1"/>
    <col min="765" max="765" width="20.44140625" style="50" customWidth="1"/>
    <col min="766" max="766" width="15" style="50" customWidth="1"/>
    <col min="767" max="767" width="20.44140625" style="50" customWidth="1"/>
    <col min="768" max="768" width="23" style="50" customWidth="1"/>
    <col min="769" max="769" width="28.6640625" style="50" customWidth="1"/>
    <col min="770" max="770" width="23" style="50" customWidth="1"/>
    <col min="771" max="771" width="28.6640625" style="50" customWidth="1"/>
    <col min="772" max="772" width="24" style="50" customWidth="1"/>
    <col min="773" max="1018" width="9.109375" style="50"/>
    <col min="1019" max="1019" width="50.44140625" style="50" customWidth="1"/>
    <col min="1020" max="1020" width="30.6640625" style="50" customWidth="1"/>
    <col min="1021" max="1021" width="20.44140625" style="50" customWidth="1"/>
    <col min="1022" max="1022" width="15" style="50" customWidth="1"/>
    <col min="1023" max="1023" width="20.44140625" style="50" customWidth="1"/>
    <col min="1024" max="1024" width="23" style="50" customWidth="1"/>
    <col min="1025" max="1025" width="28.6640625" style="50" customWidth="1"/>
    <col min="1026" max="1026" width="23" style="50" customWidth="1"/>
    <col min="1027" max="1027" width="28.6640625" style="50" customWidth="1"/>
    <col min="1028" max="1028" width="24" style="50" customWidth="1"/>
    <col min="1029" max="1274" width="9.109375" style="50"/>
    <col min="1275" max="1275" width="50.44140625" style="50" customWidth="1"/>
    <col min="1276" max="1276" width="30.6640625" style="50" customWidth="1"/>
    <col min="1277" max="1277" width="20.44140625" style="50" customWidth="1"/>
    <col min="1278" max="1278" width="15" style="50" customWidth="1"/>
    <col min="1279" max="1279" width="20.44140625" style="50" customWidth="1"/>
    <col min="1280" max="1280" width="23" style="50" customWidth="1"/>
    <col min="1281" max="1281" width="28.6640625" style="50" customWidth="1"/>
    <col min="1282" max="1282" width="23" style="50" customWidth="1"/>
    <col min="1283" max="1283" width="28.6640625" style="50" customWidth="1"/>
    <col min="1284" max="1284" width="24" style="50" customWidth="1"/>
    <col min="1285" max="1530" width="9.109375" style="50"/>
    <col min="1531" max="1531" width="50.44140625" style="50" customWidth="1"/>
    <col min="1532" max="1532" width="30.6640625" style="50" customWidth="1"/>
    <col min="1533" max="1533" width="20.44140625" style="50" customWidth="1"/>
    <col min="1534" max="1534" width="15" style="50" customWidth="1"/>
    <col min="1535" max="1535" width="20.44140625" style="50" customWidth="1"/>
    <col min="1536" max="1536" width="23" style="50" customWidth="1"/>
    <col min="1537" max="1537" width="28.6640625" style="50" customWidth="1"/>
    <col min="1538" max="1538" width="23" style="50" customWidth="1"/>
    <col min="1539" max="1539" width="28.6640625" style="50" customWidth="1"/>
    <col min="1540" max="1540" width="24" style="50" customWidth="1"/>
    <col min="1541" max="1786" width="9.109375" style="50"/>
    <col min="1787" max="1787" width="50.44140625" style="50" customWidth="1"/>
    <col min="1788" max="1788" width="30.6640625" style="50" customWidth="1"/>
    <col min="1789" max="1789" width="20.44140625" style="50" customWidth="1"/>
    <col min="1790" max="1790" width="15" style="50" customWidth="1"/>
    <col min="1791" max="1791" width="20.44140625" style="50" customWidth="1"/>
    <col min="1792" max="1792" width="23" style="50" customWidth="1"/>
    <col min="1793" max="1793" width="28.6640625" style="50" customWidth="1"/>
    <col min="1794" max="1794" width="23" style="50" customWidth="1"/>
    <col min="1795" max="1795" width="28.6640625" style="50" customWidth="1"/>
    <col min="1796" max="1796" width="24" style="50" customWidth="1"/>
    <col min="1797" max="2042" width="9.109375" style="50"/>
    <col min="2043" max="2043" width="50.44140625" style="50" customWidth="1"/>
    <col min="2044" max="2044" width="30.6640625" style="50" customWidth="1"/>
    <col min="2045" max="2045" width="20.44140625" style="50" customWidth="1"/>
    <col min="2046" max="2046" width="15" style="50" customWidth="1"/>
    <col min="2047" max="2047" width="20.44140625" style="50" customWidth="1"/>
    <col min="2048" max="2048" width="23" style="50" customWidth="1"/>
    <col min="2049" max="2049" width="28.6640625" style="50" customWidth="1"/>
    <col min="2050" max="2050" width="23" style="50" customWidth="1"/>
    <col min="2051" max="2051" width="28.6640625" style="50" customWidth="1"/>
    <col min="2052" max="2052" width="24" style="50" customWidth="1"/>
    <col min="2053" max="2298" width="9.109375" style="50"/>
    <col min="2299" max="2299" width="50.44140625" style="50" customWidth="1"/>
    <col min="2300" max="2300" width="30.6640625" style="50" customWidth="1"/>
    <col min="2301" max="2301" width="20.44140625" style="50" customWidth="1"/>
    <col min="2302" max="2302" width="15" style="50" customWidth="1"/>
    <col min="2303" max="2303" width="20.44140625" style="50" customWidth="1"/>
    <col min="2304" max="2304" width="23" style="50" customWidth="1"/>
    <col min="2305" max="2305" width="28.6640625" style="50" customWidth="1"/>
    <col min="2306" max="2306" width="23" style="50" customWidth="1"/>
    <col min="2307" max="2307" width="28.6640625" style="50" customWidth="1"/>
    <col min="2308" max="2308" width="24" style="50" customWidth="1"/>
    <col min="2309" max="2554" width="9.109375" style="50"/>
    <col min="2555" max="2555" width="50.44140625" style="50" customWidth="1"/>
    <col min="2556" max="2556" width="30.6640625" style="50" customWidth="1"/>
    <col min="2557" max="2557" width="20.44140625" style="50" customWidth="1"/>
    <col min="2558" max="2558" width="15" style="50" customWidth="1"/>
    <col min="2559" max="2559" width="20.44140625" style="50" customWidth="1"/>
    <col min="2560" max="2560" width="23" style="50" customWidth="1"/>
    <col min="2561" max="2561" width="28.6640625" style="50" customWidth="1"/>
    <col min="2562" max="2562" width="23" style="50" customWidth="1"/>
    <col min="2563" max="2563" width="28.6640625" style="50" customWidth="1"/>
    <col min="2564" max="2564" width="24" style="50" customWidth="1"/>
    <col min="2565" max="2810" width="9.109375" style="50"/>
    <col min="2811" max="2811" width="50.44140625" style="50" customWidth="1"/>
    <col min="2812" max="2812" width="30.6640625" style="50" customWidth="1"/>
    <col min="2813" max="2813" width="20.44140625" style="50" customWidth="1"/>
    <col min="2814" max="2814" width="15" style="50" customWidth="1"/>
    <col min="2815" max="2815" width="20.44140625" style="50" customWidth="1"/>
    <col min="2816" max="2816" width="23" style="50" customWidth="1"/>
    <col min="2817" max="2817" width="28.6640625" style="50" customWidth="1"/>
    <col min="2818" max="2818" width="23" style="50" customWidth="1"/>
    <col min="2819" max="2819" width="28.6640625" style="50" customWidth="1"/>
    <col min="2820" max="2820" width="24" style="50" customWidth="1"/>
    <col min="2821" max="3066" width="9.109375" style="50"/>
    <col min="3067" max="3067" width="50.44140625" style="50" customWidth="1"/>
    <col min="3068" max="3068" width="30.6640625" style="50" customWidth="1"/>
    <col min="3069" max="3069" width="20.44140625" style="50" customWidth="1"/>
    <col min="3070" max="3070" width="15" style="50" customWidth="1"/>
    <col min="3071" max="3071" width="20.44140625" style="50" customWidth="1"/>
    <col min="3072" max="3072" width="23" style="50" customWidth="1"/>
    <col min="3073" max="3073" width="28.6640625" style="50" customWidth="1"/>
    <col min="3074" max="3074" width="23" style="50" customWidth="1"/>
    <col min="3075" max="3075" width="28.6640625" style="50" customWidth="1"/>
    <col min="3076" max="3076" width="24" style="50" customWidth="1"/>
    <col min="3077" max="3322" width="9.109375" style="50"/>
    <col min="3323" max="3323" width="50.44140625" style="50" customWidth="1"/>
    <col min="3324" max="3324" width="30.6640625" style="50" customWidth="1"/>
    <col min="3325" max="3325" width="20.44140625" style="50" customWidth="1"/>
    <col min="3326" max="3326" width="15" style="50" customWidth="1"/>
    <col min="3327" max="3327" width="20.44140625" style="50" customWidth="1"/>
    <col min="3328" max="3328" width="23" style="50" customWidth="1"/>
    <col min="3329" max="3329" width="28.6640625" style="50" customWidth="1"/>
    <col min="3330" max="3330" width="23" style="50" customWidth="1"/>
    <col min="3331" max="3331" width="28.6640625" style="50" customWidth="1"/>
    <col min="3332" max="3332" width="24" style="50" customWidth="1"/>
    <col min="3333" max="3578" width="9.109375" style="50"/>
    <col min="3579" max="3579" width="50.44140625" style="50" customWidth="1"/>
    <col min="3580" max="3580" width="30.6640625" style="50" customWidth="1"/>
    <col min="3581" max="3581" width="20.44140625" style="50" customWidth="1"/>
    <col min="3582" max="3582" width="15" style="50" customWidth="1"/>
    <col min="3583" max="3583" width="20.44140625" style="50" customWidth="1"/>
    <col min="3584" max="3584" width="23" style="50" customWidth="1"/>
    <col min="3585" max="3585" width="28.6640625" style="50" customWidth="1"/>
    <col min="3586" max="3586" width="23" style="50" customWidth="1"/>
    <col min="3587" max="3587" width="28.6640625" style="50" customWidth="1"/>
    <col min="3588" max="3588" width="24" style="50" customWidth="1"/>
    <col min="3589" max="3834" width="9.109375" style="50"/>
    <col min="3835" max="3835" width="50.44140625" style="50" customWidth="1"/>
    <col min="3836" max="3836" width="30.6640625" style="50" customWidth="1"/>
    <col min="3837" max="3837" width="20.44140625" style="50" customWidth="1"/>
    <col min="3838" max="3838" width="15" style="50" customWidth="1"/>
    <col min="3839" max="3839" width="20.44140625" style="50" customWidth="1"/>
    <col min="3840" max="3840" width="23" style="50" customWidth="1"/>
    <col min="3841" max="3841" width="28.6640625" style="50" customWidth="1"/>
    <col min="3842" max="3842" width="23" style="50" customWidth="1"/>
    <col min="3843" max="3843" width="28.6640625" style="50" customWidth="1"/>
    <col min="3844" max="3844" width="24" style="50" customWidth="1"/>
    <col min="3845" max="4090" width="9.109375" style="50"/>
    <col min="4091" max="4091" width="50.44140625" style="50" customWidth="1"/>
    <col min="4092" max="4092" width="30.6640625" style="50" customWidth="1"/>
    <col min="4093" max="4093" width="20.44140625" style="50" customWidth="1"/>
    <col min="4094" max="4094" width="15" style="50" customWidth="1"/>
    <col min="4095" max="4095" width="20.44140625" style="50" customWidth="1"/>
    <col min="4096" max="4096" width="23" style="50" customWidth="1"/>
    <col min="4097" max="4097" width="28.6640625" style="50" customWidth="1"/>
    <col min="4098" max="4098" width="23" style="50" customWidth="1"/>
    <col min="4099" max="4099" width="28.6640625" style="50" customWidth="1"/>
    <col min="4100" max="4100" width="24" style="50" customWidth="1"/>
    <col min="4101" max="4346" width="9.109375" style="50"/>
    <col min="4347" max="4347" width="50.44140625" style="50" customWidth="1"/>
    <col min="4348" max="4348" width="30.6640625" style="50" customWidth="1"/>
    <col min="4349" max="4349" width="20.44140625" style="50" customWidth="1"/>
    <col min="4350" max="4350" width="15" style="50" customWidth="1"/>
    <col min="4351" max="4351" width="20.44140625" style="50" customWidth="1"/>
    <col min="4352" max="4352" width="23" style="50" customWidth="1"/>
    <col min="4353" max="4353" width="28.6640625" style="50" customWidth="1"/>
    <col min="4354" max="4354" width="23" style="50" customWidth="1"/>
    <col min="4355" max="4355" width="28.6640625" style="50" customWidth="1"/>
    <col min="4356" max="4356" width="24" style="50" customWidth="1"/>
    <col min="4357" max="4602" width="9.109375" style="50"/>
    <col min="4603" max="4603" width="50.44140625" style="50" customWidth="1"/>
    <col min="4604" max="4604" width="30.6640625" style="50" customWidth="1"/>
    <col min="4605" max="4605" width="20.44140625" style="50" customWidth="1"/>
    <col min="4606" max="4606" width="15" style="50" customWidth="1"/>
    <col min="4607" max="4607" width="20.44140625" style="50" customWidth="1"/>
    <col min="4608" max="4608" width="23" style="50" customWidth="1"/>
    <col min="4609" max="4609" width="28.6640625" style="50" customWidth="1"/>
    <col min="4610" max="4610" width="23" style="50" customWidth="1"/>
    <col min="4611" max="4611" width="28.6640625" style="50" customWidth="1"/>
    <col min="4612" max="4612" width="24" style="50" customWidth="1"/>
    <col min="4613" max="4858" width="9.109375" style="50"/>
    <col min="4859" max="4859" width="50.44140625" style="50" customWidth="1"/>
    <col min="4860" max="4860" width="30.6640625" style="50" customWidth="1"/>
    <col min="4861" max="4861" width="20.44140625" style="50" customWidth="1"/>
    <col min="4862" max="4862" width="15" style="50" customWidth="1"/>
    <col min="4863" max="4863" width="20.44140625" style="50" customWidth="1"/>
    <col min="4864" max="4864" width="23" style="50" customWidth="1"/>
    <col min="4865" max="4865" width="28.6640625" style="50" customWidth="1"/>
    <col min="4866" max="4866" width="23" style="50" customWidth="1"/>
    <col min="4867" max="4867" width="28.6640625" style="50" customWidth="1"/>
    <col min="4868" max="4868" width="24" style="50" customWidth="1"/>
    <col min="4869" max="5114" width="9.109375" style="50"/>
    <col min="5115" max="5115" width="50.44140625" style="50" customWidth="1"/>
    <col min="5116" max="5116" width="30.6640625" style="50" customWidth="1"/>
    <col min="5117" max="5117" width="20.44140625" style="50" customWidth="1"/>
    <col min="5118" max="5118" width="15" style="50" customWidth="1"/>
    <col min="5119" max="5119" width="20.44140625" style="50" customWidth="1"/>
    <col min="5120" max="5120" width="23" style="50" customWidth="1"/>
    <col min="5121" max="5121" width="28.6640625" style="50" customWidth="1"/>
    <col min="5122" max="5122" width="23" style="50" customWidth="1"/>
    <col min="5123" max="5123" width="28.6640625" style="50" customWidth="1"/>
    <col min="5124" max="5124" width="24" style="50" customWidth="1"/>
    <col min="5125" max="5370" width="9.109375" style="50"/>
    <col min="5371" max="5371" width="50.44140625" style="50" customWidth="1"/>
    <col min="5372" max="5372" width="30.6640625" style="50" customWidth="1"/>
    <col min="5373" max="5373" width="20.44140625" style="50" customWidth="1"/>
    <col min="5374" max="5374" width="15" style="50" customWidth="1"/>
    <col min="5375" max="5375" width="20.44140625" style="50" customWidth="1"/>
    <col min="5376" max="5376" width="23" style="50" customWidth="1"/>
    <col min="5377" max="5377" width="28.6640625" style="50" customWidth="1"/>
    <col min="5378" max="5378" width="23" style="50" customWidth="1"/>
    <col min="5379" max="5379" width="28.6640625" style="50" customWidth="1"/>
    <col min="5380" max="5380" width="24" style="50" customWidth="1"/>
    <col min="5381" max="5626" width="9.109375" style="50"/>
    <col min="5627" max="5627" width="50.44140625" style="50" customWidth="1"/>
    <col min="5628" max="5628" width="30.6640625" style="50" customWidth="1"/>
    <col min="5629" max="5629" width="20.44140625" style="50" customWidth="1"/>
    <col min="5630" max="5630" width="15" style="50" customWidth="1"/>
    <col min="5631" max="5631" width="20.44140625" style="50" customWidth="1"/>
    <col min="5632" max="5632" width="23" style="50" customWidth="1"/>
    <col min="5633" max="5633" width="28.6640625" style="50" customWidth="1"/>
    <col min="5634" max="5634" width="23" style="50" customWidth="1"/>
    <col min="5635" max="5635" width="28.6640625" style="50" customWidth="1"/>
    <col min="5636" max="5636" width="24" style="50" customWidth="1"/>
    <col min="5637" max="5882" width="9.109375" style="50"/>
    <col min="5883" max="5883" width="50.44140625" style="50" customWidth="1"/>
    <col min="5884" max="5884" width="30.6640625" style="50" customWidth="1"/>
    <col min="5885" max="5885" width="20.44140625" style="50" customWidth="1"/>
    <col min="5886" max="5886" width="15" style="50" customWidth="1"/>
    <col min="5887" max="5887" width="20.44140625" style="50" customWidth="1"/>
    <col min="5888" max="5888" width="23" style="50" customWidth="1"/>
    <col min="5889" max="5889" width="28.6640625" style="50" customWidth="1"/>
    <col min="5890" max="5890" width="23" style="50" customWidth="1"/>
    <col min="5891" max="5891" width="28.6640625" style="50" customWidth="1"/>
    <col min="5892" max="5892" width="24" style="50" customWidth="1"/>
    <col min="5893" max="6138" width="9.109375" style="50"/>
    <col min="6139" max="6139" width="50.44140625" style="50" customWidth="1"/>
    <col min="6140" max="6140" width="30.6640625" style="50" customWidth="1"/>
    <col min="6141" max="6141" width="20.44140625" style="50" customWidth="1"/>
    <col min="6142" max="6142" width="15" style="50" customWidth="1"/>
    <col min="6143" max="6143" width="20.44140625" style="50" customWidth="1"/>
    <col min="6144" max="6144" width="23" style="50" customWidth="1"/>
    <col min="6145" max="6145" width="28.6640625" style="50" customWidth="1"/>
    <col min="6146" max="6146" width="23" style="50" customWidth="1"/>
    <col min="6147" max="6147" width="28.6640625" style="50" customWidth="1"/>
    <col min="6148" max="6148" width="24" style="50" customWidth="1"/>
    <col min="6149" max="6394" width="9.109375" style="50"/>
    <col min="6395" max="6395" width="50.44140625" style="50" customWidth="1"/>
    <col min="6396" max="6396" width="30.6640625" style="50" customWidth="1"/>
    <col min="6397" max="6397" width="20.44140625" style="50" customWidth="1"/>
    <col min="6398" max="6398" width="15" style="50" customWidth="1"/>
    <col min="6399" max="6399" width="20.44140625" style="50" customWidth="1"/>
    <col min="6400" max="6400" width="23" style="50" customWidth="1"/>
    <col min="6401" max="6401" width="28.6640625" style="50" customWidth="1"/>
    <col min="6402" max="6402" width="23" style="50" customWidth="1"/>
    <col min="6403" max="6403" width="28.6640625" style="50" customWidth="1"/>
    <col min="6404" max="6404" width="24" style="50" customWidth="1"/>
    <col min="6405" max="6650" width="9.109375" style="50"/>
    <col min="6651" max="6651" width="50.44140625" style="50" customWidth="1"/>
    <col min="6652" max="6652" width="30.6640625" style="50" customWidth="1"/>
    <col min="6653" max="6653" width="20.44140625" style="50" customWidth="1"/>
    <col min="6654" max="6654" width="15" style="50" customWidth="1"/>
    <col min="6655" max="6655" width="20.44140625" style="50" customWidth="1"/>
    <col min="6656" max="6656" width="23" style="50" customWidth="1"/>
    <col min="6657" max="6657" width="28.6640625" style="50" customWidth="1"/>
    <col min="6658" max="6658" width="23" style="50" customWidth="1"/>
    <col min="6659" max="6659" width="28.6640625" style="50" customWidth="1"/>
    <col min="6660" max="6660" width="24" style="50" customWidth="1"/>
    <col min="6661" max="6906" width="9.109375" style="50"/>
    <col min="6907" max="6907" width="50.44140625" style="50" customWidth="1"/>
    <col min="6908" max="6908" width="30.6640625" style="50" customWidth="1"/>
    <col min="6909" max="6909" width="20.44140625" style="50" customWidth="1"/>
    <col min="6910" max="6910" width="15" style="50" customWidth="1"/>
    <col min="6911" max="6911" width="20.44140625" style="50" customWidth="1"/>
    <col min="6912" max="6912" width="23" style="50" customWidth="1"/>
    <col min="6913" max="6913" width="28.6640625" style="50" customWidth="1"/>
    <col min="6914" max="6914" width="23" style="50" customWidth="1"/>
    <col min="6915" max="6915" width="28.6640625" style="50" customWidth="1"/>
    <col min="6916" max="6916" width="24" style="50" customWidth="1"/>
    <col min="6917" max="7162" width="9.109375" style="50"/>
    <col min="7163" max="7163" width="50.44140625" style="50" customWidth="1"/>
    <col min="7164" max="7164" width="30.6640625" style="50" customWidth="1"/>
    <col min="7165" max="7165" width="20.44140625" style="50" customWidth="1"/>
    <col min="7166" max="7166" width="15" style="50" customWidth="1"/>
    <col min="7167" max="7167" width="20.44140625" style="50" customWidth="1"/>
    <col min="7168" max="7168" width="23" style="50" customWidth="1"/>
    <col min="7169" max="7169" width="28.6640625" style="50" customWidth="1"/>
    <col min="7170" max="7170" width="23" style="50" customWidth="1"/>
    <col min="7171" max="7171" width="28.6640625" style="50" customWidth="1"/>
    <col min="7172" max="7172" width="24" style="50" customWidth="1"/>
    <col min="7173" max="7418" width="9.109375" style="50"/>
    <col min="7419" max="7419" width="50.44140625" style="50" customWidth="1"/>
    <col min="7420" max="7420" width="30.6640625" style="50" customWidth="1"/>
    <col min="7421" max="7421" width="20.44140625" style="50" customWidth="1"/>
    <col min="7422" max="7422" width="15" style="50" customWidth="1"/>
    <col min="7423" max="7423" width="20.44140625" style="50" customWidth="1"/>
    <col min="7424" max="7424" width="23" style="50" customWidth="1"/>
    <col min="7425" max="7425" width="28.6640625" style="50" customWidth="1"/>
    <col min="7426" max="7426" width="23" style="50" customWidth="1"/>
    <col min="7427" max="7427" width="28.6640625" style="50" customWidth="1"/>
    <col min="7428" max="7428" width="24" style="50" customWidth="1"/>
    <col min="7429" max="7674" width="9.109375" style="50"/>
    <col min="7675" max="7675" width="50.44140625" style="50" customWidth="1"/>
    <col min="7676" max="7676" width="30.6640625" style="50" customWidth="1"/>
    <col min="7677" max="7677" width="20.44140625" style="50" customWidth="1"/>
    <col min="7678" max="7678" width="15" style="50" customWidth="1"/>
    <col min="7679" max="7679" width="20.44140625" style="50" customWidth="1"/>
    <col min="7680" max="7680" width="23" style="50" customWidth="1"/>
    <col min="7681" max="7681" width="28.6640625" style="50" customWidth="1"/>
    <col min="7682" max="7682" width="23" style="50" customWidth="1"/>
    <col min="7683" max="7683" width="28.6640625" style="50" customWidth="1"/>
    <col min="7684" max="7684" width="24" style="50" customWidth="1"/>
    <col min="7685" max="7930" width="9.109375" style="50"/>
    <col min="7931" max="7931" width="50.44140625" style="50" customWidth="1"/>
    <col min="7932" max="7932" width="30.6640625" style="50" customWidth="1"/>
    <col min="7933" max="7933" width="20.44140625" style="50" customWidth="1"/>
    <col min="7934" max="7934" width="15" style="50" customWidth="1"/>
    <col min="7935" max="7935" width="20.44140625" style="50" customWidth="1"/>
    <col min="7936" max="7936" width="23" style="50" customWidth="1"/>
    <col min="7937" max="7937" width="28.6640625" style="50" customWidth="1"/>
    <col min="7938" max="7938" width="23" style="50" customWidth="1"/>
    <col min="7939" max="7939" width="28.6640625" style="50" customWidth="1"/>
    <col min="7940" max="7940" width="24" style="50" customWidth="1"/>
    <col min="7941" max="8186" width="9.109375" style="50"/>
    <col min="8187" max="8187" width="50.44140625" style="50" customWidth="1"/>
    <col min="8188" max="8188" width="30.6640625" style="50" customWidth="1"/>
    <col min="8189" max="8189" width="20.44140625" style="50" customWidth="1"/>
    <col min="8190" max="8190" width="15" style="50" customWidth="1"/>
    <col min="8191" max="8191" width="20.44140625" style="50" customWidth="1"/>
    <col min="8192" max="8192" width="23" style="50" customWidth="1"/>
    <col min="8193" max="8193" width="28.6640625" style="50" customWidth="1"/>
    <col min="8194" max="8194" width="23" style="50" customWidth="1"/>
    <col min="8195" max="8195" width="28.6640625" style="50" customWidth="1"/>
    <col min="8196" max="8196" width="24" style="50" customWidth="1"/>
    <col min="8197" max="8442" width="9.109375" style="50"/>
    <col min="8443" max="8443" width="50.44140625" style="50" customWidth="1"/>
    <col min="8444" max="8444" width="30.6640625" style="50" customWidth="1"/>
    <col min="8445" max="8445" width="20.44140625" style="50" customWidth="1"/>
    <col min="8446" max="8446" width="15" style="50" customWidth="1"/>
    <col min="8447" max="8447" width="20.44140625" style="50" customWidth="1"/>
    <col min="8448" max="8448" width="23" style="50" customWidth="1"/>
    <col min="8449" max="8449" width="28.6640625" style="50" customWidth="1"/>
    <col min="8450" max="8450" width="23" style="50" customWidth="1"/>
    <col min="8451" max="8451" width="28.6640625" style="50" customWidth="1"/>
    <col min="8452" max="8452" width="24" style="50" customWidth="1"/>
    <col min="8453" max="8698" width="9.109375" style="50"/>
    <col min="8699" max="8699" width="50.44140625" style="50" customWidth="1"/>
    <col min="8700" max="8700" width="30.6640625" style="50" customWidth="1"/>
    <col min="8701" max="8701" width="20.44140625" style="50" customWidth="1"/>
    <col min="8702" max="8702" width="15" style="50" customWidth="1"/>
    <col min="8703" max="8703" width="20.44140625" style="50" customWidth="1"/>
    <col min="8704" max="8704" width="23" style="50" customWidth="1"/>
    <col min="8705" max="8705" width="28.6640625" style="50" customWidth="1"/>
    <col min="8706" max="8706" width="23" style="50" customWidth="1"/>
    <col min="8707" max="8707" width="28.6640625" style="50" customWidth="1"/>
    <col min="8708" max="8708" width="24" style="50" customWidth="1"/>
    <col min="8709" max="8954" width="9.109375" style="50"/>
    <col min="8955" max="8955" width="50.44140625" style="50" customWidth="1"/>
    <col min="8956" max="8956" width="30.6640625" style="50" customWidth="1"/>
    <col min="8957" max="8957" width="20.44140625" style="50" customWidth="1"/>
    <col min="8958" max="8958" width="15" style="50" customWidth="1"/>
    <col min="8959" max="8959" width="20.44140625" style="50" customWidth="1"/>
    <col min="8960" max="8960" width="23" style="50" customWidth="1"/>
    <col min="8961" max="8961" width="28.6640625" style="50" customWidth="1"/>
    <col min="8962" max="8962" width="23" style="50" customWidth="1"/>
    <col min="8963" max="8963" width="28.6640625" style="50" customWidth="1"/>
    <col min="8964" max="8964" width="24" style="50" customWidth="1"/>
    <col min="8965" max="9210" width="9.109375" style="50"/>
    <col min="9211" max="9211" width="50.44140625" style="50" customWidth="1"/>
    <col min="9212" max="9212" width="30.6640625" style="50" customWidth="1"/>
    <col min="9213" max="9213" width="20.44140625" style="50" customWidth="1"/>
    <col min="9214" max="9214" width="15" style="50" customWidth="1"/>
    <col min="9215" max="9215" width="20.44140625" style="50" customWidth="1"/>
    <col min="9216" max="9216" width="23" style="50" customWidth="1"/>
    <col min="9217" max="9217" width="28.6640625" style="50" customWidth="1"/>
    <col min="9218" max="9218" width="23" style="50" customWidth="1"/>
    <col min="9219" max="9219" width="28.6640625" style="50" customWidth="1"/>
    <col min="9220" max="9220" width="24" style="50" customWidth="1"/>
    <col min="9221" max="9466" width="9.109375" style="50"/>
    <col min="9467" max="9467" width="50.44140625" style="50" customWidth="1"/>
    <col min="9468" max="9468" width="30.6640625" style="50" customWidth="1"/>
    <col min="9469" max="9469" width="20.44140625" style="50" customWidth="1"/>
    <col min="9470" max="9470" width="15" style="50" customWidth="1"/>
    <col min="9471" max="9471" width="20.44140625" style="50" customWidth="1"/>
    <col min="9472" max="9472" width="23" style="50" customWidth="1"/>
    <col min="9473" max="9473" width="28.6640625" style="50" customWidth="1"/>
    <col min="9474" max="9474" width="23" style="50" customWidth="1"/>
    <col min="9475" max="9475" width="28.6640625" style="50" customWidth="1"/>
    <col min="9476" max="9476" width="24" style="50" customWidth="1"/>
    <col min="9477" max="9722" width="9.109375" style="50"/>
    <col min="9723" max="9723" width="50.44140625" style="50" customWidth="1"/>
    <col min="9724" max="9724" width="30.6640625" style="50" customWidth="1"/>
    <col min="9725" max="9725" width="20.44140625" style="50" customWidth="1"/>
    <col min="9726" max="9726" width="15" style="50" customWidth="1"/>
    <col min="9727" max="9727" width="20.44140625" style="50" customWidth="1"/>
    <col min="9728" max="9728" width="23" style="50" customWidth="1"/>
    <col min="9729" max="9729" width="28.6640625" style="50" customWidth="1"/>
    <col min="9730" max="9730" width="23" style="50" customWidth="1"/>
    <col min="9731" max="9731" width="28.6640625" style="50" customWidth="1"/>
    <col min="9732" max="9732" width="24" style="50" customWidth="1"/>
    <col min="9733" max="9978" width="9.109375" style="50"/>
    <col min="9979" max="9979" width="50.44140625" style="50" customWidth="1"/>
    <col min="9980" max="9980" width="30.6640625" style="50" customWidth="1"/>
    <col min="9981" max="9981" width="20.44140625" style="50" customWidth="1"/>
    <col min="9982" max="9982" width="15" style="50" customWidth="1"/>
    <col min="9983" max="9983" width="20.44140625" style="50" customWidth="1"/>
    <col min="9984" max="9984" width="23" style="50" customWidth="1"/>
    <col min="9985" max="9985" width="28.6640625" style="50" customWidth="1"/>
    <col min="9986" max="9986" width="23" style="50" customWidth="1"/>
    <col min="9987" max="9987" width="28.6640625" style="50" customWidth="1"/>
    <col min="9988" max="9988" width="24" style="50" customWidth="1"/>
    <col min="9989" max="10234" width="9.109375" style="50"/>
    <col min="10235" max="10235" width="50.44140625" style="50" customWidth="1"/>
    <col min="10236" max="10236" width="30.6640625" style="50" customWidth="1"/>
    <col min="10237" max="10237" width="20.44140625" style="50" customWidth="1"/>
    <col min="10238" max="10238" width="15" style="50" customWidth="1"/>
    <col min="10239" max="10239" width="20.44140625" style="50" customWidth="1"/>
    <col min="10240" max="10240" width="23" style="50" customWidth="1"/>
    <col min="10241" max="10241" width="28.6640625" style="50" customWidth="1"/>
    <col min="10242" max="10242" width="23" style="50" customWidth="1"/>
    <col min="10243" max="10243" width="28.6640625" style="50" customWidth="1"/>
    <col min="10244" max="10244" width="24" style="50" customWidth="1"/>
    <col min="10245" max="10490" width="9.109375" style="50"/>
    <col min="10491" max="10491" width="50.44140625" style="50" customWidth="1"/>
    <col min="10492" max="10492" width="30.6640625" style="50" customWidth="1"/>
    <col min="10493" max="10493" width="20.44140625" style="50" customWidth="1"/>
    <col min="10494" max="10494" width="15" style="50" customWidth="1"/>
    <col min="10495" max="10495" width="20.44140625" style="50" customWidth="1"/>
    <col min="10496" max="10496" width="23" style="50" customWidth="1"/>
    <col min="10497" max="10497" width="28.6640625" style="50" customWidth="1"/>
    <col min="10498" max="10498" width="23" style="50" customWidth="1"/>
    <col min="10499" max="10499" width="28.6640625" style="50" customWidth="1"/>
    <col min="10500" max="10500" width="24" style="50" customWidth="1"/>
    <col min="10501" max="10746" width="9.109375" style="50"/>
    <col min="10747" max="10747" width="50.44140625" style="50" customWidth="1"/>
    <col min="10748" max="10748" width="30.6640625" style="50" customWidth="1"/>
    <col min="10749" max="10749" width="20.44140625" style="50" customWidth="1"/>
    <col min="10750" max="10750" width="15" style="50" customWidth="1"/>
    <col min="10751" max="10751" width="20.44140625" style="50" customWidth="1"/>
    <col min="10752" max="10752" width="23" style="50" customWidth="1"/>
    <col min="10753" max="10753" width="28.6640625" style="50" customWidth="1"/>
    <col min="10754" max="10754" width="23" style="50" customWidth="1"/>
    <col min="10755" max="10755" width="28.6640625" style="50" customWidth="1"/>
    <col min="10756" max="10756" width="24" style="50" customWidth="1"/>
    <col min="10757" max="11002" width="9.109375" style="50"/>
    <col min="11003" max="11003" width="50.44140625" style="50" customWidth="1"/>
    <col min="11004" max="11004" width="30.6640625" style="50" customWidth="1"/>
    <col min="11005" max="11005" width="20.44140625" style="50" customWidth="1"/>
    <col min="11006" max="11006" width="15" style="50" customWidth="1"/>
    <col min="11007" max="11007" width="20.44140625" style="50" customWidth="1"/>
    <col min="11008" max="11008" width="23" style="50" customWidth="1"/>
    <col min="11009" max="11009" width="28.6640625" style="50" customWidth="1"/>
    <col min="11010" max="11010" width="23" style="50" customWidth="1"/>
    <col min="11011" max="11011" width="28.6640625" style="50" customWidth="1"/>
    <col min="11012" max="11012" width="24" style="50" customWidth="1"/>
    <col min="11013" max="11258" width="9.109375" style="50"/>
    <col min="11259" max="11259" width="50.44140625" style="50" customWidth="1"/>
    <col min="11260" max="11260" width="30.6640625" style="50" customWidth="1"/>
    <col min="11261" max="11261" width="20.44140625" style="50" customWidth="1"/>
    <col min="11262" max="11262" width="15" style="50" customWidth="1"/>
    <col min="11263" max="11263" width="20.44140625" style="50" customWidth="1"/>
    <col min="11264" max="11264" width="23" style="50" customWidth="1"/>
    <col min="11265" max="11265" width="28.6640625" style="50" customWidth="1"/>
    <col min="11266" max="11266" width="23" style="50" customWidth="1"/>
    <col min="11267" max="11267" width="28.6640625" style="50" customWidth="1"/>
    <col min="11268" max="11268" width="24" style="50" customWidth="1"/>
    <col min="11269" max="11514" width="9.109375" style="50"/>
    <col min="11515" max="11515" width="50.44140625" style="50" customWidth="1"/>
    <col min="11516" max="11516" width="30.6640625" style="50" customWidth="1"/>
    <col min="11517" max="11517" width="20.44140625" style="50" customWidth="1"/>
    <col min="11518" max="11518" width="15" style="50" customWidth="1"/>
    <col min="11519" max="11519" width="20.44140625" style="50" customWidth="1"/>
    <col min="11520" max="11520" width="23" style="50" customWidth="1"/>
    <col min="11521" max="11521" width="28.6640625" style="50" customWidth="1"/>
    <col min="11522" max="11522" width="23" style="50" customWidth="1"/>
    <col min="11523" max="11523" width="28.6640625" style="50" customWidth="1"/>
    <col min="11524" max="11524" width="24" style="50" customWidth="1"/>
    <col min="11525" max="11770" width="9.109375" style="50"/>
    <col min="11771" max="11771" width="50.44140625" style="50" customWidth="1"/>
    <col min="11772" max="11772" width="30.6640625" style="50" customWidth="1"/>
    <col min="11773" max="11773" width="20.44140625" style="50" customWidth="1"/>
    <col min="11774" max="11774" width="15" style="50" customWidth="1"/>
    <col min="11775" max="11775" width="20.44140625" style="50" customWidth="1"/>
    <col min="11776" max="11776" width="23" style="50" customWidth="1"/>
    <col min="11777" max="11777" width="28.6640625" style="50" customWidth="1"/>
    <col min="11778" max="11778" width="23" style="50" customWidth="1"/>
    <col min="11779" max="11779" width="28.6640625" style="50" customWidth="1"/>
    <col min="11780" max="11780" width="24" style="50" customWidth="1"/>
    <col min="11781" max="12026" width="9.109375" style="50"/>
    <col min="12027" max="12027" width="50.44140625" style="50" customWidth="1"/>
    <col min="12028" max="12028" width="30.6640625" style="50" customWidth="1"/>
    <col min="12029" max="12029" width="20.44140625" style="50" customWidth="1"/>
    <col min="12030" max="12030" width="15" style="50" customWidth="1"/>
    <col min="12031" max="12031" width="20.44140625" style="50" customWidth="1"/>
    <col min="12032" max="12032" width="23" style="50" customWidth="1"/>
    <col min="12033" max="12033" width="28.6640625" style="50" customWidth="1"/>
    <col min="12034" max="12034" width="23" style="50" customWidth="1"/>
    <col min="12035" max="12035" width="28.6640625" style="50" customWidth="1"/>
    <col min="12036" max="12036" width="24" style="50" customWidth="1"/>
    <col min="12037" max="12282" width="9.109375" style="50"/>
    <col min="12283" max="12283" width="50.44140625" style="50" customWidth="1"/>
    <col min="12284" max="12284" width="30.6640625" style="50" customWidth="1"/>
    <col min="12285" max="12285" width="20.44140625" style="50" customWidth="1"/>
    <col min="12286" max="12286" width="15" style="50" customWidth="1"/>
    <col min="12287" max="12287" width="20.44140625" style="50" customWidth="1"/>
    <col min="12288" max="12288" width="23" style="50" customWidth="1"/>
    <col min="12289" max="12289" width="28.6640625" style="50" customWidth="1"/>
    <col min="12290" max="12290" width="23" style="50" customWidth="1"/>
    <col min="12291" max="12291" width="28.6640625" style="50" customWidth="1"/>
    <col min="12292" max="12292" width="24" style="50" customWidth="1"/>
    <col min="12293" max="12538" width="9.109375" style="50"/>
    <col min="12539" max="12539" width="50.44140625" style="50" customWidth="1"/>
    <col min="12540" max="12540" width="30.6640625" style="50" customWidth="1"/>
    <col min="12541" max="12541" width="20.44140625" style="50" customWidth="1"/>
    <col min="12542" max="12542" width="15" style="50" customWidth="1"/>
    <col min="12543" max="12543" width="20.44140625" style="50" customWidth="1"/>
    <col min="12544" max="12544" width="23" style="50" customWidth="1"/>
    <col min="12545" max="12545" width="28.6640625" style="50" customWidth="1"/>
    <col min="12546" max="12546" width="23" style="50" customWidth="1"/>
    <col min="12547" max="12547" width="28.6640625" style="50" customWidth="1"/>
    <col min="12548" max="12548" width="24" style="50" customWidth="1"/>
    <col min="12549" max="12794" width="9.109375" style="50"/>
    <col min="12795" max="12795" width="50.44140625" style="50" customWidth="1"/>
    <col min="12796" max="12796" width="30.6640625" style="50" customWidth="1"/>
    <col min="12797" max="12797" width="20.44140625" style="50" customWidth="1"/>
    <col min="12798" max="12798" width="15" style="50" customWidth="1"/>
    <col min="12799" max="12799" width="20.44140625" style="50" customWidth="1"/>
    <col min="12800" max="12800" width="23" style="50" customWidth="1"/>
    <col min="12801" max="12801" width="28.6640625" style="50" customWidth="1"/>
    <col min="12802" max="12802" width="23" style="50" customWidth="1"/>
    <col min="12803" max="12803" width="28.6640625" style="50" customWidth="1"/>
    <col min="12804" max="12804" width="24" style="50" customWidth="1"/>
    <col min="12805" max="13050" width="9.109375" style="50"/>
    <col min="13051" max="13051" width="50.44140625" style="50" customWidth="1"/>
    <col min="13052" max="13052" width="30.6640625" style="50" customWidth="1"/>
    <col min="13053" max="13053" width="20.44140625" style="50" customWidth="1"/>
    <col min="13054" max="13054" width="15" style="50" customWidth="1"/>
    <col min="13055" max="13055" width="20.44140625" style="50" customWidth="1"/>
    <col min="13056" max="13056" width="23" style="50" customWidth="1"/>
    <col min="13057" max="13057" width="28.6640625" style="50" customWidth="1"/>
    <col min="13058" max="13058" width="23" style="50" customWidth="1"/>
    <col min="13059" max="13059" width="28.6640625" style="50" customWidth="1"/>
    <col min="13060" max="13060" width="24" style="50" customWidth="1"/>
    <col min="13061" max="13306" width="9.109375" style="50"/>
    <col min="13307" max="13307" width="50.44140625" style="50" customWidth="1"/>
    <col min="13308" max="13308" width="30.6640625" style="50" customWidth="1"/>
    <col min="13309" max="13309" width="20.44140625" style="50" customWidth="1"/>
    <col min="13310" max="13310" width="15" style="50" customWidth="1"/>
    <col min="13311" max="13311" width="20.44140625" style="50" customWidth="1"/>
    <col min="13312" max="13312" width="23" style="50" customWidth="1"/>
    <col min="13313" max="13313" width="28.6640625" style="50" customWidth="1"/>
    <col min="13314" max="13314" width="23" style="50" customWidth="1"/>
    <col min="13315" max="13315" width="28.6640625" style="50" customWidth="1"/>
    <col min="13316" max="13316" width="24" style="50" customWidth="1"/>
    <col min="13317" max="13562" width="9.109375" style="50"/>
    <col min="13563" max="13563" width="50.44140625" style="50" customWidth="1"/>
    <col min="13564" max="13564" width="30.6640625" style="50" customWidth="1"/>
    <col min="13565" max="13565" width="20.44140625" style="50" customWidth="1"/>
    <col min="13566" max="13566" width="15" style="50" customWidth="1"/>
    <col min="13567" max="13567" width="20.44140625" style="50" customWidth="1"/>
    <col min="13568" max="13568" width="23" style="50" customWidth="1"/>
    <col min="13569" max="13569" width="28.6640625" style="50" customWidth="1"/>
    <col min="13570" max="13570" width="23" style="50" customWidth="1"/>
    <col min="13571" max="13571" width="28.6640625" style="50" customWidth="1"/>
    <col min="13572" max="13572" width="24" style="50" customWidth="1"/>
    <col min="13573" max="13818" width="9.109375" style="50"/>
    <col min="13819" max="13819" width="50.44140625" style="50" customWidth="1"/>
    <col min="13820" max="13820" width="30.6640625" style="50" customWidth="1"/>
    <col min="13821" max="13821" width="20.44140625" style="50" customWidth="1"/>
    <col min="13822" max="13822" width="15" style="50" customWidth="1"/>
    <col min="13823" max="13823" width="20.44140625" style="50" customWidth="1"/>
    <col min="13824" max="13824" width="23" style="50" customWidth="1"/>
    <col min="13825" max="13825" width="28.6640625" style="50" customWidth="1"/>
    <col min="13826" max="13826" width="23" style="50" customWidth="1"/>
    <col min="13827" max="13827" width="28.6640625" style="50" customWidth="1"/>
    <col min="13828" max="13828" width="24" style="50" customWidth="1"/>
    <col min="13829" max="14074" width="9.109375" style="50"/>
    <col min="14075" max="14075" width="50.44140625" style="50" customWidth="1"/>
    <col min="14076" max="14076" width="30.6640625" style="50" customWidth="1"/>
    <col min="14077" max="14077" width="20.44140625" style="50" customWidth="1"/>
    <col min="14078" max="14078" width="15" style="50" customWidth="1"/>
    <col min="14079" max="14079" width="20.44140625" style="50" customWidth="1"/>
    <col min="14080" max="14080" width="23" style="50" customWidth="1"/>
    <col min="14081" max="14081" width="28.6640625" style="50" customWidth="1"/>
    <col min="14082" max="14082" width="23" style="50" customWidth="1"/>
    <col min="14083" max="14083" width="28.6640625" style="50" customWidth="1"/>
    <col min="14084" max="14084" width="24" style="50" customWidth="1"/>
    <col min="14085" max="14330" width="9.109375" style="50"/>
    <col min="14331" max="14331" width="50.44140625" style="50" customWidth="1"/>
    <col min="14332" max="14332" width="30.6640625" style="50" customWidth="1"/>
    <col min="14333" max="14333" width="20.44140625" style="50" customWidth="1"/>
    <col min="14334" max="14334" width="15" style="50" customWidth="1"/>
    <col min="14335" max="14335" width="20.44140625" style="50" customWidth="1"/>
    <col min="14336" max="14336" width="23" style="50" customWidth="1"/>
    <col min="14337" max="14337" width="28.6640625" style="50" customWidth="1"/>
    <col min="14338" max="14338" width="23" style="50" customWidth="1"/>
    <col min="14339" max="14339" width="28.6640625" style="50" customWidth="1"/>
    <col min="14340" max="14340" width="24" style="50" customWidth="1"/>
    <col min="14341" max="14586" width="9.109375" style="50"/>
    <col min="14587" max="14587" width="50.44140625" style="50" customWidth="1"/>
    <col min="14588" max="14588" width="30.6640625" style="50" customWidth="1"/>
    <col min="14589" max="14589" width="20.44140625" style="50" customWidth="1"/>
    <col min="14590" max="14590" width="15" style="50" customWidth="1"/>
    <col min="14591" max="14591" width="20.44140625" style="50" customWidth="1"/>
    <col min="14592" max="14592" width="23" style="50" customWidth="1"/>
    <col min="14593" max="14593" width="28.6640625" style="50" customWidth="1"/>
    <col min="14594" max="14594" width="23" style="50" customWidth="1"/>
    <col min="14595" max="14595" width="28.6640625" style="50" customWidth="1"/>
    <col min="14596" max="14596" width="24" style="50" customWidth="1"/>
    <col min="14597" max="14842" width="9.109375" style="50"/>
    <col min="14843" max="14843" width="50.44140625" style="50" customWidth="1"/>
    <col min="14844" max="14844" width="30.6640625" style="50" customWidth="1"/>
    <col min="14845" max="14845" width="20.44140625" style="50" customWidth="1"/>
    <col min="14846" max="14846" width="15" style="50" customWidth="1"/>
    <col min="14847" max="14847" width="20.44140625" style="50" customWidth="1"/>
    <col min="14848" max="14848" width="23" style="50" customWidth="1"/>
    <col min="14849" max="14849" width="28.6640625" style="50" customWidth="1"/>
    <col min="14850" max="14850" width="23" style="50" customWidth="1"/>
    <col min="14851" max="14851" width="28.6640625" style="50" customWidth="1"/>
    <col min="14852" max="14852" width="24" style="50" customWidth="1"/>
    <col min="14853" max="15098" width="9.109375" style="50"/>
    <col min="15099" max="15099" width="50.44140625" style="50" customWidth="1"/>
    <col min="15100" max="15100" width="30.6640625" style="50" customWidth="1"/>
    <col min="15101" max="15101" width="20.44140625" style="50" customWidth="1"/>
    <col min="15102" max="15102" width="15" style="50" customWidth="1"/>
    <col min="15103" max="15103" width="20.44140625" style="50" customWidth="1"/>
    <col min="15104" max="15104" width="23" style="50" customWidth="1"/>
    <col min="15105" max="15105" width="28.6640625" style="50" customWidth="1"/>
    <col min="15106" max="15106" width="23" style="50" customWidth="1"/>
    <col min="15107" max="15107" width="28.6640625" style="50" customWidth="1"/>
    <col min="15108" max="15108" width="24" style="50" customWidth="1"/>
    <col min="15109" max="15354" width="9.109375" style="50"/>
    <col min="15355" max="15355" width="50.44140625" style="50" customWidth="1"/>
    <col min="15356" max="15356" width="30.6640625" style="50" customWidth="1"/>
    <col min="15357" max="15357" width="20.44140625" style="50" customWidth="1"/>
    <col min="15358" max="15358" width="15" style="50" customWidth="1"/>
    <col min="15359" max="15359" width="20.44140625" style="50" customWidth="1"/>
    <col min="15360" max="15360" width="23" style="50" customWidth="1"/>
    <col min="15361" max="15361" width="28.6640625" style="50" customWidth="1"/>
    <col min="15362" max="15362" width="23" style="50" customWidth="1"/>
    <col min="15363" max="15363" width="28.6640625" style="50" customWidth="1"/>
    <col min="15364" max="15364" width="24" style="50" customWidth="1"/>
    <col min="15365" max="15610" width="9.109375" style="50"/>
    <col min="15611" max="15611" width="50.44140625" style="50" customWidth="1"/>
    <col min="15612" max="15612" width="30.6640625" style="50" customWidth="1"/>
    <col min="15613" max="15613" width="20.44140625" style="50" customWidth="1"/>
    <col min="15614" max="15614" width="15" style="50" customWidth="1"/>
    <col min="15615" max="15615" width="20.44140625" style="50" customWidth="1"/>
    <col min="15616" max="15616" width="23" style="50" customWidth="1"/>
    <col min="15617" max="15617" width="28.6640625" style="50" customWidth="1"/>
    <col min="15618" max="15618" width="23" style="50" customWidth="1"/>
    <col min="15619" max="15619" width="28.6640625" style="50" customWidth="1"/>
    <col min="15620" max="15620" width="24" style="50" customWidth="1"/>
    <col min="15621" max="15866" width="9.109375" style="50"/>
    <col min="15867" max="15867" width="50.44140625" style="50" customWidth="1"/>
    <col min="15868" max="15868" width="30.6640625" style="50" customWidth="1"/>
    <col min="15869" max="15869" width="20.44140625" style="50" customWidth="1"/>
    <col min="15870" max="15870" width="15" style="50" customWidth="1"/>
    <col min="15871" max="15871" width="20.44140625" style="50" customWidth="1"/>
    <col min="15872" max="15872" width="23" style="50" customWidth="1"/>
    <col min="15873" max="15873" width="28.6640625" style="50" customWidth="1"/>
    <col min="15874" max="15874" width="23" style="50" customWidth="1"/>
    <col min="15875" max="15875" width="28.6640625" style="50" customWidth="1"/>
    <col min="15876" max="15876" width="24" style="50" customWidth="1"/>
    <col min="15877" max="16122" width="9.109375" style="50"/>
    <col min="16123" max="16123" width="50.44140625" style="50" customWidth="1"/>
    <col min="16124" max="16124" width="30.6640625" style="50" customWidth="1"/>
    <col min="16125" max="16125" width="20.44140625" style="50" customWidth="1"/>
    <col min="16126" max="16126" width="15" style="50" customWidth="1"/>
    <col min="16127" max="16127" width="20.44140625" style="50" customWidth="1"/>
    <col min="16128" max="16128" width="23" style="50" customWidth="1"/>
    <col min="16129" max="16129" width="28.6640625" style="50" customWidth="1"/>
    <col min="16130" max="16130" width="23" style="50" customWidth="1"/>
    <col min="16131" max="16131" width="28.6640625" style="50" customWidth="1"/>
    <col min="16132" max="16132" width="24" style="50" customWidth="1"/>
    <col min="16133" max="16384" width="9.109375" style="50"/>
  </cols>
  <sheetData>
    <row r="1" spans="1:86" s="46" customFormat="1" ht="13.8" thickBot="1" x14ac:dyDescent="0.25">
      <c r="A1" s="109" t="s">
        <v>20</v>
      </c>
      <c r="B1" s="110" t="s">
        <v>128</v>
      </c>
      <c r="C1" s="111" t="s">
        <v>120</v>
      </c>
      <c r="D1" s="110" t="s">
        <v>123</v>
      </c>
      <c r="E1" s="110" t="s">
        <v>94</v>
      </c>
      <c r="F1" s="110" t="s">
        <v>124</v>
      </c>
    </row>
    <row r="2" spans="1:86" s="55" customFormat="1" ht="13.2" x14ac:dyDescent="0.25">
      <c r="A2" s="54" t="s">
        <v>82</v>
      </c>
      <c r="B2" s="58"/>
      <c r="C2" s="58"/>
      <c r="D2" s="120"/>
      <c r="E2" s="58"/>
      <c r="F2" s="5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</row>
    <row r="3" spans="1:86" s="47" customFormat="1" ht="26.4" x14ac:dyDescent="0.25">
      <c r="A3" s="132" t="s">
        <v>131</v>
      </c>
      <c r="B3" s="133">
        <f>B4</f>
        <v>1452141.84</v>
      </c>
      <c r="C3" s="133">
        <f>C4</f>
        <v>1916305</v>
      </c>
      <c r="D3" s="135">
        <f>D4</f>
        <v>1807030</v>
      </c>
      <c r="E3" s="133">
        <f>E4</f>
        <v>1839930</v>
      </c>
      <c r="F3" s="133">
        <f>F4</f>
        <v>1839930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</row>
    <row r="4" spans="1:86" s="47" customFormat="1" ht="26.4" x14ac:dyDescent="0.25">
      <c r="A4" s="132" t="s">
        <v>129</v>
      </c>
      <c r="B4" s="133">
        <f>B9+B26+B33+B57+B64+B74+B83+B5</f>
        <v>1452141.84</v>
      </c>
      <c r="C4" s="133">
        <f>C9+C26+C33+C57+C64+C74+C83</f>
        <v>1916305</v>
      </c>
      <c r="D4" s="133">
        <f>D9+D26+D33+D57+D64+D74+D83</f>
        <v>1807030</v>
      </c>
      <c r="E4" s="133">
        <f>E9+E26+E33+E57+E64+E74+E83</f>
        <v>1839930</v>
      </c>
      <c r="F4" s="133">
        <f>F9+F26+F33+F57+F64+F74+F83</f>
        <v>1839930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</row>
    <row r="5" spans="1:86" s="147" customFormat="1" ht="13.2" x14ac:dyDescent="0.25">
      <c r="A5" s="144" t="s">
        <v>113</v>
      </c>
      <c r="B5" s="145">
        <f>B6</f>
        <v>0</v>
      </c>
      <c r="C5" s="145">
        <v>0</v>
      </c>
      <c r="D5" s="145">
        <v>0</v>
      </c>
      <c r="E5" s="145">
        <v>0</v>
      </c>
      <c r="F5" s="145">
        <v>0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</row>
    <row r="6" spans="1:86" s="146" customFormat="1" ht="13.2" x14ac:dyDescent="0.25">
      <c r="A6" s="57" t="s">
        <v>34</v>
      </c>
      <c r="B6" s="148">
        <v>0</v>
      </c>
      <c r="C6" s="148">
        <v>0</v>
      </c>
      <c r="D6" s="148">
        <v>0</v>
      </c>
      <c r="E6" s="148">
        <v>0</v>
      </c>
      <c r="F6" s="148">
        <v>0</v>
      </c>
    </row>
    <row r="7" spans="1:86" s="146" customFormat="1" ht="13.2" x14ac:dyDescent="0.25">
      <c r="A7" s="57" t="s">
        <v>36</v>
      </c>
      <c r="B7" s="148">
        <v>0</v>
      </c>
      <c r="C7" s="148">
        <v>0</v>
      </c>
      <c r="D7" s="148">
        <v>0</v>
      </c>
      <c r="E7" s="148">
        <v>0</v>
      </c>
      <c r="F7" s="148">
        <v>0</v>
      </c>
    </row>
    <row r="8" spans="1:86" s="46" customFormat="1" ht="13.2" x14ac:dyDescent="0.25">
      <c r="A8" s="57" t="s">
        <v>53</v>
      </c>
      <c r="B8" s="149">
        <v>0</v>
      </c>
      <c r="C8" s="149">
        <v>0</v>
      </c>
      <c r="D8" s="149">
        <v>0</v>
      </c>
      <c r="E8" s="149">
        <v>0</v>
      </c>
      <c r="F8" s="149">
        <v>0</v>
      </c>
    </row>
    <row r="9" spans="1:86" s="61" customFormat="1" ht="13.2" x14ac:dyDescent="0.25">
      <c r="A9" s="60" t="s">
        <v>56</v>
      </c>
      <c r="B9" s="69">
        <f>B10+B20</f>
        <v>109101.67000000001</v>
      </c>
      <c r="C9" s="69">
        <f t="shared" ref="C9:F9" si="0">C10+C20</f>
        <v>138618</v>
      </c>
      <c r="D9" s="69">
        <f>D10+D20</f>
        <v>142600</v>
      </c>
      <c r="E9" s="69">
        <f t="shared" si="0"/>
        <v>150000</v>
      </c>
      <c r="F9" s="69">
        <f t="shared" si="0"/>
        <v>150000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</row>
    <row r="10" spans="1:86" s="104" customFormat="1" ht="13.2" x14ac:dyDescent="0.25">
      <c r="A10" s="57" t="s">
        <v>30</v>
      </c>
      <c r="B10" s="72">
        <f>B11+B15</f>
        <v>109101.67000000001</v>
      </c>
      <c r="C10" s="72">
        <f t="shared" ref="C10:F10" si="1">C11+C15</f>
        <v>109000</v>
      </c>
      <c r="D10" s="72">
        <f>D11+D15</f>
        <v>113000</v>
      </c>
      <c r="E10" s="72">
        <f t="shared" si="1"/>
        <v>120000</v>
      </c>
      <c r="F10" s="72">
        <f t="shared" si="1"/>
        <v>120000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</row>
    <row r="11" spans="1:86" s="104" customFormat="1" ht="13.2" x14ac:dyDescent="0.25">
      <c r="A11" s="57" t="s">
        <v>31</v>
      </c>
      <c r="B11" s="72">
        <f>B12+B13+B14</f>
        <v>47324.74</v>
      </c>
      <c r="C11" s="72">
        <f t="shared" ref="C11" si="2">C12+C13+C14</f>
        <v>68000</v>
      </c>
      <c r="D11" s="72">
        <f>D12+D13+D14</f>
        <v>68000</v>
      </c>
      <c r="E11" s="72">
        <f>'POSEBNI DIO'!E20</f>
        <v>70000</v>
      </c>
      <c r="F11" s="72">
        <f>'POSEBNI DIO'!F20</f>
        <v>70000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</row>
    <row r="12" spans="1:86" s="104" customFormat="1" ht="13.2" x14ac:dyDescent="0.25">
      <c r="A12" s="57" t="s">
        <v>57</v>
      </c>
      <c r="B12" s="72">
        <f>'POSEBNI DIO'!B21</f>
        <v>41705.03</v>
      </c>
      <c r="C12" s="72">
        <v>55000</v>
      </c>
      <c r="D12" s="121">
        <f>'POSEBNI DIO'!D21</f>
        <v>55000</v>
      </c>
      <c r="E12" s="195"/>
      <c r="F12" s="19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</row>
    <row r="13" spans="1:86" s="104" customFormat="1" ht="13.2" x14ac:dyDescent="0.25">
      <c r="A13" s="57" t="s">
        <v>63</v>
      </c>
      <c r="B13" s="72">
        <f>'POSEBNI DIO'!B22</f>
        <v>1400</v>
      </c>
      <c r="C13" s="72">
        <v>5000</v>
      </c>
      <c r="D13" s="121">
        <f>'POSEBNI DIO'!D22</f>
        <v>5000</v>
      </c>
      <c r="E13" s="195"/>
      <c r="F13" s="19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</row>
    <row r="14" spans="1:86" s="104" customFormat="1" ht="13.2" x14ac:dyDescent="0.25">
      <c r="A14" s="57" t="s">
        <v>58</v>
      </c>
      <c r="B14" s="72">
        <f>'POSEBNI DIO'!B23</f>
        <v>4219.71</v>
      </c>
      <c r="C14" s="72">
        <v>8000</v>
      </c>
      <c r="D14" s="121">
        <f>'POSEBNI DIO'!D23</f>
        <v>8000</v>
      </c>
      <c r="E14" s="195"/>
      <c r="F14" s="19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</row>
    <row r="15" spans="1:86" s="104" customFormat="1" ht="13.2" x14ac:dyDescent="0.25">
      <c r="A15" s="57" t="s">
        <v>32</v>
      </c>
      <c r="B15" s="72">
        <f>'POSEBNI DIO'!B24</f>
        <v>61776.930000000008</v>
      </c>
      <c r="C15" s="72">
        <f t="shared" ref="C15" si="3">C16+C17+C18+C19</f>
        <v>41000</v>
      </c>
      <c r="D15" s="72">
        <f>D16+D17+D18+D19</f>
        <v>45000</v>
      </c>
      <c r="E15" s="72">
        <f>'POSEBNI DIO'!E24</f>
        <v>50000</v>
      </c>
      <c r="F15" s="72">
        <f>'POSEBNI DIO'!F24</f>
        <v>50000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</row>
    <row r="16" spans="1:86" s="104" customFormat="1" ht="13.2" x14ac:dyDescent="0.25">
      <c r="A16" s="57" t="s">
        <v>64</v>
      </c>
      <c r="B16" s="72">
        <f>'POSEBNI DIO'!B25</f>
        <v>549.25</v>
      </c>
      <c r="C16" s="72">
        <v>3000</v>
      </c>
      <c r="D16" s="121">
        <f>'POSEBNI DIO'!D25</f>
        <v>3000</v>
      </c>
      <c r="E16" s="195"/>
      <c r="F16" s="19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</row>
    <row r="17" spans="1:86" s="104" customFormat="1" ht="13.2" x14ac:dyDescent="0.25">
      <c r="A17" s="57" t="s">
        <v>49</v>
      </c>
      <c r="B17" s="72">
        <f>'POSEBNI DIO'!B26</f>
        <v>41600</v>
      </c>
      <c r="C17" s="72">
        <v>5000</v>
      </c>
      <c r="D17" s="121">
        <f>'POSEBNI DIO'!D26</f>
        <v>7000</v>
      </c>
      <c r="E17" s="195"/>
      <c r="F17" s="19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</row>
    <row r="18" spans="1:86" s="104" customFormat="1" ht="13.2" x14ac:dyDescent="0.25">
      <c r="A18" s="57" t="s">
        <v>50</v>
      </c>
      <c r="B18" s="72">
        <f>'POSEBNI DIO'!B27</f>
        <v>18482.990000000002</v>
      </c>
      <c r="C18" s="72">
        <v>23000</v>
      </c>
      <c r="D18" s="121">
        <f>'POSEBNI DIO'!D27</f>
        <v>25000</v>
      </c>
      <c r="E18" s="195"/>
      <c r="F18" s="19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</row>
    <row r="19" spans="1:86" s="104" customFormat="1" ht="13.2" x14ac:dyDescent="0.25">
      <c r="A19" s="57" t="s">
        <v>59</v>
      </c>
      <c r="B19" s="72">
        <f>'POSEBNI DIO'!B28</f>
        <v>1144.69</v>
      </c>
      <c r="C19" s="72">
        <v>10000</v>
      </c>
      <c r="D19" s="121">
        <f>'POSEBNI DIO'!D28</f>
        <v>10000</v>
      </c>
      <c r="E19" s="195"/>
      <c r="F19" s="19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</row>
    <row r="20" spans="1:86" s="104" customFormat="1" ht="13.2" x14ac:dyDescent="0.25">
      <c r="A20" s="57" t="s">
        <v>34</v>
      </c>
      <c r="B20" s="72">
        <f>'POSEBNI DIO'!B29</f>
        <v>0</v>
      </c>
      <c r="C20" s="72">
        <f>C21+C24</f>
        <v>29618</v>
      </c>
      <c r="D20" s="72">
        <f>D21+D24</f>
        <v>29600</v>
      </c>
      <c r="E20" s="72">
        <f>E21+E24</f>
        <v>30000</v>
      </c>
      <c r="F20" s="72">
        <f>F21+F24</f>
        <v>30000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</row>
    <row r="21" spans="1:86" s="104" customFormat="1" ht="13.2" x14ac:dyDescent="0.25">
      <c r="A21" s="57" t="s">
        <v>36</v>
      </c>
      <c r="B21" s="72">
        <f>B23</f>
        <v>0</v>
      </c>
      <c r="C21" s="72">
        <f>C23</f>
        <v>14818</v>
      </c>
      <c r="D21" s="72">
        <f>D23+D22</f>
        <v>29600</v>
      </c>
      <c r="E21" s="72">
        <f>'POSEBNI DIO'!E29</f>
        <v>15000</v>
      </c>
      <c r="F21" s="72">
        <f>'POSEBNI DIO'!F29</f>
        <v>15000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</row>
    <row r="22" spans="1:86" s="104" customFormat="1" ht="13.2" x14ac:dyDescent="0.25">
      <c r="A22" s="57" t="s">
        <v>51</v>
      </c>
      <c r="B22" s="72">
        <v>0</v>
      </c>
      <c r="C22" s="72">
        <v>0</v>
      </c>
      <c r="D22" s="72">
        <v>14800</v>
      </c>
      <c r="E22" s="72">
        <f>'POSEBNI DIO'!E30</f>
        <v>0</v>
      </c>
      <c r="F22" s="72">
        <f>'POSEBNI DIO'!F30</f>
        <v>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</row>
    <row r="23" spans="1:86" s="104" customFormat="1" ht="13.2" x14ac:dyDescent="0.25">
      <c r="A23" s="57" t="s">
        <v>53</v>
      </c>
      <c r="B23" s="72">
        <f>'POSEBNI DIO'!B32</f>
        <v>0</v>
      </c>
      <c r="C23" s="72">
        <v>14818</v>
      </c>
      <c r="D23" s="121">
        <f>'POSEBNI DIO'!D31</f>
        <v>14800</v>
      </c>
      <c r="E23" s="195"/>
      <c r="F23" s="19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</row>
    <row r="24" spans="1:86" s="104" customFormat="1" ht="12.75" customHeight="1" x14ac:dyDescent="0.25">
      <c r="A24" s="57" t="s">
        <v>88</v>
      </c>
      <c r="B24" s="72">
        <f>'POSEBNI DIO'!B33</f>
        <v>0</v>
      </c>
      <c r="C24" s="72">
        <f t="shared" ref="C24:D24" si="4">C25</f>
        <v>14800</v>
      </c>
      <c r="D24" s="72">
        <f t="shared" si="4"/>
        <v>0</v>
      </c>
      <c r="E24" s="72">
        <f>'POSEBNI DIO'!E32</f>
        <v>15000</v>
      </c>
      <c r="F24" s="72">
        <f>'POSEBNI DIO'!F32</f>
        <v>15000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</row>
    <row r="25" spans="1:86" s="104" customFormat="1" ht="13.2" x14ac:dyDescent="0.25">
      <c r="A25" s="57" t="s">
        <v>67</v>
      </c>
      <c r="B25" s="72">
        <v>0</v>
      </c>
      <c r="C25" s="72">
        <v>14800</v>
      </c>
      <c r="D25" s="121">
        <f>'POSEBNI DIO'!D33</f>
        <v>0</v>
      </c>
      <c r="E25" s="121"/>
      <c r="F25" s="121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</row>
    <row r="26" spans="1:86" s="61" customFormat="1" ht="13.2" x14ac:dyDescent="0.25">
      <c r="A26" s="60" t="s">
        <v>48</v>
      </c>
      <c r="B26" s="69">
        <f>B27+B30</f>
        <v>63030</v>
      </c>
      <c r="C26" s="69">
        <f t="shared" ref="C26:F26" si="5">C27+C30</f>
        <v>31700</v>
      </c>
      <c r="D26" s="69">
        <f t="shared" si="5"/>
        <v>26180</v>
      </c>
      <c r="E26" s="69">
        <f t="shared" si="5"/>
        <v>26180</v>
      </c>
      <c r="F26" s="69">
        <f t="shared" si="5"/>
        <v>26180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</row>
    <row r="27" spans="1:86" s="104" customFormat="1" ht="13.2" x14ac:dyDescent="0.25">
      <c r="A27" s="57" t="s">
        <v>30</v>
      </c>
      <c r="B27" s="72">
        <f>B28</f>
        <v>11400</v>
      </c>
      <c r="C27" s="72">
        <f t="shared" ref="C27:F28" si="6">C28</f>
        <v>11400</v>
      </c>
      <c r="D27" s="72">
        <f t="shared" si="6"/>
        <v>11400</v>
      </c>
      <c r="E27" s="72">
        <f t="shared" si="6"/>
        <v>11400</v>
      </c>
      <c r="F27" s="72">
        <f t="shared" si="6"/>
        <v>11400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</row>
    <row r="28" spans="1:86" s="104" customFormat="1" ht="13.2" x14ac:dyDescent="0.25">
      <c r="A28" s="57" t="s">
        <v>32</v>
      </c>
      <c r="B28" s="72">
        <f>B29</f>
        <v>11400</v>
      </c>
      <c r="C28" s="72">
        <f t="shared" si="6"/>
        <v>11400</v>
      </c>
      <c r="D28" s="72">
        <f t="shared" si="6"/>
        <v>11400</v>
      </c>
      <c r="E28" s="72">
        <v>11400</v>
      </c>
      <c r="F28" s="72">
        <v>11400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</row>
    <row r="29" spans="1:86" s="104" customFormat="1" ht="13.2" x14ac:dyDescent="0.25">
      <c r="A29" s="57" t="s">
        <v>50</v>
      </c>
      <c r="B29" s="72">
        <v>11400</v>
      </c>
      <c r="C29" s="72">
        <v>11400</v>
      </c>
      <c r="D29" s="121">
        <v>11400</v>
      </c>
      <c r="E29" s="195"/>
      <c r="F29" s="19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</row>
    <row r="30" spans="1:86" s="104" customFormat="1" ht="13.2" x14ac:dyDescent="0.25">
      <c r="A30" s="57" t="s">
        <v>34</v>
      </c>
      <c r="B30" s="72">
        <f>B31</f>
        <v>51630</v>
      </c>
      <c r="C30" s="72">
        <f t="shared" ref="C30:F31" si="7">C31</f>
        <v>20300</v>
      </c>
      <c r="D30" s="72">
        <f t="shared" si="7"/>
        <v>14780</v>
      </c>
      <c r="E30" s="72">
        <f t="shared" si="7"/>
        <v>14780</v>
      </c>
      <c r="F30" s="72">
        <f t="shared" si="7"/>
        <v>14780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</row>
    <row r="31" spans="1:86" s="104" customFormat="1" ht="13.2" x14ac:dyDescent="0.25">
      <c r="A31" s="57" t="s">
        <v>36</v>
      </c>
      <c r="B31" s="72">
        <f>B32</f>
        <v>51630</v>
      </c>
      <c r="C31" s="72">
        <f t="shared" si="7"/>
        <v>20300</v>
      </c>
      <c r="D31" s="72">
        <f t="shared" si="7"/>
        <v>14780</v>
      </c>
      <c r="E31" s="72">
        <v>14780</v>
      </c>
      <c r="F31" s="72">
        <v>14780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</row>
    <row r="32" spans="1:86" s="104" customFormat="1" ht="13.2" x14ac:dyDescent="0.25">
      <c r="A32" s="57" t="s">
        <v>53</v>
      </c>
      <c r="B32" s="72">
        <v>51630</v>
      </c>
      <c r="C32" s="72">
        <v>20300</v>
      </c>
      <c r="D32" s="121">
        <v>14780</v>
      </c>
      <c r="E32" s="195"/>
      <c r="F32" s="19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</row>
    <row r="33" spans="1:86" s="61" customFormat="1" ht="13.2" x14ac:dyDescent="0.25">
      <c r="A33" s="60" t="s">
        <v>62</v>
      </c>
      <c r="B33" s="69">
        <f>B34+B46</f>
        <v>1133798.1900000002</v>
      </c>
      <c r="C33" s="69">
        <f t="shared" ref="C33:F33" si="8">C34+C46</f>
        <v>1558337</v>
      </c>
      <c r="D33" s="69">
        <f>D34+D46</f>
        <v>1620600</v>
      </c>
      <c r="E33" s="69">
        <f>E34+E46</f>
        <v>1646100</v>
      </c>
      <c r="F33" s="69">
        <f t="shared" si="8"/>
        <v>1646100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</row>
    <row r="34" spans="1:86" s="104" customFormat="1" ht="13.2" x14ac:dyDescent="0.25">
      <c r="A34" s="57" t="s">
        <v>30</v>
      </c>
      <c r="B34" s="72">
        <f>B35+B39+B44</f>
        <v>1117004.6400000001</v>
      </c>
      <c r="C34" s="72">
        <f>C35+C39+C44</f>
        <v>1435337</v>
      </c>
      <c r="D34" s="121">
        <f>D35+D39+D44</f>
        <v>1497600</v>
      </c>
      <c r="E34" s="121">
        <f t="shared" ref="E34:F34" si="9">E35+E39+E44</f>
        <v>1521100</v>
      </c>
      <c r="F34" s="121">
        <f t="shared" si="9"/>
        <v>1521100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</row>
    <row r="35" spans="1:86" s="104" customFormat="1" ht="13.2" x14ac:dyDescent="0.25">
      <c r="A35" s="57" t="s">
        <v>31</v>
      </c>
      <c r="B35" s="72">
        <f>B36+B37+B38</f>
        <v>1018208.6400000001</v>
      </c>
      <c r="C35" s="72">
        <f t="shared" ref="C35:D35" si="10">C36+C37+C38</f>
        <v>1227187</v>
      </c>
      <c r="D35" s="72">
        <f t="shared" si="10"/>
        <v>1280000</v>
      </c>
      <c r="E35" s="72">
        <f>'POSEBNI DIO'!E38</f>
        <v>1300000</v>
      </c>
      <c r="F35" s="72">
        <f>'POSEBNI DIO'!F38</f>
        <v>1300000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</row>
    <row r="36" spans="1:86" s="104" customFormat="1" ht="13.2" x14ac:dyDescent="0.25">
      <c r="A36" s="57" t="s">
        <v>57</v>
      </c>
      <c r="B36" s="72">
        <f>'POSEBNI DIO'!B39</f>
        <v>860459.79</v>
      </c>
      <c r="C36" s="72">
        <v>997187</v>
      </c>
      <c r="D36" s="121">
        <f>'POSEBNI DIO'!D39</f>
        <v>1050000</v>
      </c>
      <c r="E36" s="195"/>
      <c r="F36" s="19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</row>
    <row r="37" spans="1:86" s="104" customFormat="1" ht="13.2" x14ac:dyDescent="0.25">
      <c r="A37" s="57" t="s">
        <v>63</v>
      </c>
      <c r="B37" s="72">
        <f>'POSEBNI DIO'!B40</f>
        <v>43695.54</v>
      </c>
      <c r="C37" s="72">
        <v>70000</v>
      </c>
      <c r="D37" s="121">
        <f>'POSEBNI DIO'!D40</f>
        <v>70000</v>
      </c>
      <c r="E37" s="195"/>
      <c r="F37" s="19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</row>
    <row r="38" spans="1:86" s="104" customFormat="1" ht="13.2" x14ac:dyDescent="0.25">
      <c r="A38" s="57" t="s">
        <v>58</v>
      </c>
      <c r="B38" s="72">
        <f>'POSEBNI DIO'!B41</f>
        <v>114053.31</v>
      </c>
      <c r="C38" s="72">
        <v>160000</v>
      </c>
      <c r="D38" s="121">
        <f>'POSEBNI DIO'!D41</f>
        <v>160000</v>
      </c>
      <c r="E38" s="195"/>
      <c r="F38" s="19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</row>
    <row r="39" spans="1:86" s="104" customFormat="1" ht="13.2" x14ac:dyDescent="0.25">
      <c r="A39" s="57" t="s">
        <v>32</v>
      </c>
      <c r="B39" s="72">
        <f>'POSEBNI DIO'!B42</f>
        <v>97949.180000000008</v>
      </c>
      <c r="C39" s="72">
        <f t="shared" ref="C39:D39" si="11">C40+C41+C42+C43</f>
        <v>207050</v>
      </c>
      <c r="D39" s="72">
        <f t="shared" si="11"/>
        <v>216500</v>
      </c>
      <c r="E39" s="72">
        <f>'POSEBNI DIO'!E42</f>
        <v>220000</v>
      </c>
      <c r="F39" s="72">
        <f>'POSEBNI DIO'!F42</f>
        <v>220000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</row>
    <row r="40" spans="1:86" s="104" customFormat="1" ht="13.2" x14ac:dyDescent="0.25">
      <c r="A40" s="57" t="s">
        <v>64</v>
      </c>
      <c r="B40" s="72">
        <f>'POSEBNI DIO'!B43</f>
        <v>25905.22</v>
      </c>
      <c r="C40" s="72">
        <v>37500</v>
      </c>
      <c r="D40" s="121">
        <f>'POSEBNI DIO'!D43</f>
        <v>37500</v>
      </c>
      <c r="E40" s="195"/>
      <c r="F40" s="19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</row>
    <row r="41" spans="1:86" s="104" customFormat="1" ht="13.2" x14ac:dyDescent="0.25">
      <c r="A41" s="57" t="s">
        <v>49</v>
      </c>
      <c r="B41" s="72">
        <f>'POSEBNI DIO'!B44</f>
        <v>16411.16</v>
      </c>
      <c r="C41" s="72">
        <v>85000</v>
      </c>
      <c r="D41" s="121">
        <f>'POSEBNI DIO'!D44</f>
        <v>85000</v>
      </c>
      <c r="E41" s="195"/>
      <c r="F41" s="19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</row>
    <row r="42" spans="1:86" s="104" customFormat="1" ht="13.2" x14ac:dyDescent="0.25">
      <c r="A42" s="57" t="s">
        <v>50</v>
      </c>
      <c r="B42" s="72">
        <f>'POSEBNI DIO'!B45</f>
        <v>40383.14</v>
      </c>
      <c r="C42" s="72">
        <v>63000</v>
      </c>
      <c r="D42" s="121">
        <f>'POSEBNI DIO'!D45</f>
        <v>71000</v>
      </c>
      <c r="E42" s="195"/>
      <c r="F42" s="19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</row>
    <row r="43" spans="1:86" s="104" customFormat="1" ht="13.2" x14ac:dyDescent="0.25">
      <c r="A43" s="57" t="s">
        <v>59</v>
      </c>
      <c r="B43" s="72">
        <f>'POSEBNI DIO'!B46</f>
        <v>15249.66</v>
      </c>
      <c r="C43" s="72">
        <v>21550</v>
      </c>
      <c r="D43" s="121">
        <f>'POSEBNI DIO'!D46</f>
        <v>23000</v>
      </c>
      <c r="E43" s="195"/>
      <c r="F43" s="19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</row>
    <row r="44" spans="1:86" s="104" customFormat="1" ht="13.2" x14ac:dyDescent="0.25">
      <c r="A44" s="57" t="s">
        <v>33</v>
      </c>
      <c r="B44" s="72">
        <f>'POSEBNI DIO'!B47</f>
        <v>846.82</v>
      </c>
      <c r="C44" s="72">
        <f t="shared" ref="C44:D44" si="12">C45</f>
        <v>1100</v>
      </c>
      <c r="D44" s="72">
        <f t="shared" si="12"/>
        <v>1100</v>
      </c>
      <c r="E44" s="72">
        <f>'POSEBNI DIO'!E47</f>
        <v>1100</v>
      </c>
      <c r="F44" s="72">
        <f>'POSEBNI DIO'!F47</f>
        <v>1100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</row>
    <row r="45" spans="1:86" s="104" customFormat="1" ht="13.2" x14ac:dyDescent="0.25">
      <c r="A45" s="57" t="s">
        <v>65</v>
      </c>
      <c r="B45" s="72">
        <f>'POSEBNI DIO'!B48</f>
        <v>846.82</v>
      </c>
      <c r="C45" s="72">
        <v>1100</v>
      </c>
      <c r="D45" s="121">
        <f>'POSEBNI DIO'!D48</f>
        <v>1100</v>
      </c>
      <c r="E45" s="195"/>
      <c r="F45" s="19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</row>
    <row r="46" spans="1:86" s="104" customFormat="1" ht="13.2" x14ac:dyDescent="0.25">
      <c r="A46" s="57" t="s">
        <v>34</v>
      </c>
      <c r="B46" s="72">
        <f>'POSEBNI DIO'!B49</f>
        <v>16793.55</v>
      </c>
      <c r="C46" s="72">
        <f t="shared" ref="C46:F46" si="13">C47+C49+C53</f>
        <v>123000</v>
      </c>
      <c r="D46" s="72">
        <f>D47+D49+D53</f>
        <v>123000</v>
      </c>
      <c r="E46" s="72">
        <f>E47+E49+E53</f>
        <v>125000</v>
      </c>
      <c r="F46" s="72">
        <f t="shared" si="13"/>
        <v>125000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</row>
    <row r="47" spans="1:86" s="104" customFormat="1" ht="13.2" x14ac:dyDescent="0.25">
      <c r="A47" s="57" t="s">
        <v>35</v>
      </c>
      <c r="B47" s="72">
        <f>'POSEBNI DIO'!B50</f>
        <v>5583.55</v>
      </c>
      <c r="C47" s="72">
        <f t="shared" ref="C47:F47" si="14">C48</f>
        <v>0</v>
      </c>
      <c r="D47" s="72">
        <f t="shared" si="14"/>
        <v>0</v>
      </c>
      <c r="E47" s="72">
        <f t="shared" si="14"/>
        <v>0</v>
      </c>
      <c r="F47" s="72">
        <f t="shared" si="14"/>
        <v>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</row>
    <row r="48" spans="1:86" s="104" customFormat="1" ht="13.2" x14ac:dyDescent="0.25">
      <c r="A48" s="57" t="s">
        <v>66</v>
      </c>
      <c r="B48" s="72">
        <f>'POSEBNI DIO'!B51</f>
        <v>11210</v>
      </c>
      <c r="C48" s="72">
        <v>0</v>
      </c>
      <c r="D48" s="121">
        <v>0</v>
      </c>
      <c r="E48" s="121"/>
      <c r="F48" s="121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</row>
    <row r="49" spans="1:86" s="104" customFormat="1" ht="13.2" x14ac:dyDescent="0.25">
      <c r="A49" s="57" t="s">
        <v>36</v>
      </c>
      <c r="B49" s="72">
        <f>'POSEBNI DIO'!B52</f>
        <v>0</v>
      </c>
      <c r="C49" s="72">
        <f t="shared" ref="C49:D49" si="15">C50+C51+C52</f>
        <v>83000</v>
      </c>
      <c r="D49" s="72">
        <f t="shared" si="15"/>
        <v>83000</v>
      </c>
      <c r="E49" s="72">
        <f>'POSEBNI DIO'!E49</f>
        <v>85000</v>
      </c>
      <c r="F49" s="72">
        <f>'POSEBNI DIO'!F49</f>
        <v>85000</v>
      </c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</row>
    <row r="50" spans="1:86" s="104" customFormat="1" ht="13.2" x14ac:dyDescent="0.25">
      <c r="A50" s="57" t="s">
        <v>51</v>
      </c>
      <c r="B50" s="72">
        <f>'POSEBNI DIO'!B53</f>
        <v>0</v>
      </c>
      <c r="C50" s="72">
        <v>0</v>
      </c>
      <c r="D50" s="121">
        <v>0</v>
      </c>
      <c r="E50" s="121"/>
      <c r="F50" s="121">
        <v>0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</row>
    <row r="51" spans="1:86" s="104" customFormat="1" ht="13.2" x14ac:dyDescent="0.25">
      <c r="A51" s="57" t="s">
        <v>52</v>
      </c>
      <c r="B51" s="72">
        <f>'POSEBNI DIO'!B54</f>
        <v>9800</v>
      </c>
      <c r="C51" s="72">
        <v>13000</v>
      </c>
      <c r="D51" s="121">
        <f>'POSEBNI DIO'!D50</f>
        <v>13000</v>
      </c>
      <c r="E51" s="195"/>
      <c r="F51" s="19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</row>
    <row r="52" spans="1:86" s="104" customFormat="1" ht="13.2" x14ac:dyDescent="0.25">
      <c r="A52" s="57" t="s">
        <v>53</v>
      </c>
      <c r="B52" s="72">
        <f>'POSEBNI DIO'!B55</f>
        <v>9800</v>
      </c>
      <c r="C52" s="72">
        <v>70000</v>
      </c>
      <c r="D52" s="121">
        <f>'POSEBNI DIO'!D51</f>
        <v>70000</v>
      </c>
      <c r="E52" s="195"/>
      <c r="F52" s="19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</row>
    <row r="53" spans="1:86" s="104" customFormat="1" ht="13.2" x14ac:dyDescent="0.25">
      <c r="A53" s="57" t="s">
        <v>37</v>
      </c>
      <c r="B53" s="72">
        <f>'POSEBNI DIO'!B56</f>
        <v>9800</v>
      </c>
      <c r="C53" s="72">
        <f t="shared" ref="C53:D53" si="16">C54+C55+C56</f>
        <v>40000</v>
      </c>
      <c r="D53" s="72">
        <f t="shared" si="16"/>
        <v>40000</v>
      </c>
      <c r="E53" s="72">
        <f>'POSEBNI DIO'!E52</f>
        <v>40000</v>
      </c>
      <c r="F53" s="72">
        <f>'POSEBNI DIO'!F52</f>
        <v>40000</v>
      </c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</row>
    <row r="54" spans="1:86" s="104" customFormat="1" ht="13.2" x14ac:dyDescent="0.25">
      <c r="A54" s="57" t="s">
        <v>67</v>
      </c>
      <c r="B54" s="72">
        <f>'POSEBNI DIO'!B57</f>
        <v>9800</v>
      </c>
      <c r="C54" s="72">
        <v>40000</v>
      </c>
      <c r="D54" s="121">
        <f>'POSEBNI DIO'!D53</f>
        <v>40000</v>
      </c>
      <c r="E54" s="121"/>
      <c r="F54" s="12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</row>
    <row r="55" spans="1:86" s="104" customFormat="1" ht="13.2" x14ac:dyDescent="0.25">
      <c r="A55" s="57" t="s">
        <v>68</v>
      </c>
      <c r="B55" s="72">
        <f>'POSEBNI DIO'!B58</f>
        <v>0</v>
      </c>
      <c r="C55" s="72">
        <v>0</v>
      </c>
      <c r="D55" s="121">
        <v>0</v>
      </c>
      <c r="E55" s="121"/>
      <c r="F55" s="121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</row>
    <row r="56" spans="1:86" s="104" customFormat="1" ht="13.2" x14ac:dyDescent="0.25">
      <c r="A56" s="57" t="s">
        <v>69</v>
      </c>
      <c r="B56" s="72">
        <f>'POSEBNI DIO'!B59</f>
        <v>0</v>
      </c>
      <c r="C56" s="72">
        <v>0</v>
      </c>
      <c r="D56" s="121">
        <v>0</v>
      </c>
      <c r="E56" s="121"/>
      <c r="F56" s="121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</row>
    <row r="57" spans="1:86" s="61" customFormat="1" ht="13.2" x14ac:dyDescent="0.25">
      <c r="A57" s="60" t="s">
        <v>79</v>
      </c>
      <c r="B57" s="69">
        <f>B58</f>
        <v>128509.02</v>
      </c>
      <c r="C57" s="69">
        <f t="shared" ref="C57:F57" si="17">C58</f>
        <v>170000</v>
      </c>
      <c r="D57" s="69">
        <f t="shared" si="17"/>
        <v>0</v>
      </c>
      <c r="E57" s="69">
        <f t="shared" si="17"/>
        <v>0</v>
      </c>
      <c r="F57" s="69">
        <f t="shared" si="17"/>
        <v>0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</row>
    <row r="58" spans="1:86" s="104" customFormat="1" ht="13.2" x14ac:dyDescent="0.25">
      <c r="A58" s="57" t="s">
        <v>30</v>
      </c>
      <c r="B58" s="72">
        <f>B59+B62</f>
        <v>128509.02</v>
      </c>
      <c r="C58" s="72">
        <f t="shared" ref="C58:F58" si="18">C59+C62</f>
        <v>170000</v>
      </c>
      <c r="D58" s="72">
        <f>D59+D62</f>
        <v>0</v>
      </c>
      <c r="E58" s="72">
        <f>E59+E62</f>
        <v>0</v>
      </c>
      <c r="F58" s="72">
        <f t="shared" si="18"/>
        <v>0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</row>
    <row r="59" spans="1:86" s="104" customFormat="1" ht="13.2" x14ac:dyDescent="0.25">
      <c r="A59" s="57" t="s">
        <v>31</v>
      </c>
      <c r="B59" s="72">
        <f>B60+B61</f>
        <v>126062.22</v>
      </c>
      <c r="C59" s="72">
        <f>C60+C61</f>
        <v>162500</v>
      </c>
      <c r="D59" s="72">
        <f>D60+D61</f>
        <v>0</v>
      </c>
      <c r="E59" s="72">
        <v>0</v>
      </c>
      <c r="F59" s="72">
        <v>0</v>
      </c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</row>
    <row r="60" spans="1:86" s="104" customFormat="1" ht="13.2" x14ac:dyDescent="0.25">
      <c r="A60" s="57" t="s">
        <v>57</v>
      </c>
      <c r="B60" s="72">
        <f>'POSEBNI DIO'!B76</f>
        <v>116077.87</v>
      </c>
      <c r="C60" s="72">
        <v>137000</v>
      </c>
      <c r="D60" s="121">
        <v>0</v>
      </c>
      <c r="E60" s="195"/>
      <c r="F60" s="19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</row>
    <row r="61" spans="1:86" s="104" customFormat="1" ht="13.2" x14ac:dyDescent="0.25">
      <c r="A61" s="57" t="s">
        <v>58</v>
      </c>
      <c r="B61" s="72">
        <f>'POSEBNI DIO'!B77</f>
        <v>9984.35</v>
      </c>
      <c r="C61" s="72">
        <v>25500</v>
      </c>
      <c r="D61" s="134">
        <v>0</v>
      </c>
      <c r="E61" s="122"/>
      <c r="F61" s="122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</row>
    <row r="62" spans="1:86" s="104" customFormat="1" ht="13.2" x14ac:dyDescent="0.25">
      <c r="A62" s="57" t="s">
        <v>32</v>
      </c>
      <c r="B62" s="72">
        <f>'POSEBNI DIO'!B78</f>
        <v>2446.8000000000002</v>
      </c>
      <c r="C62" s="72">
        <f t="shared" ref="C62:D62" si="19">C63</f>
        <v>7500</v>
      </c>
      <c r="D62" s="72">
        <f t="shared" si="19"/>
        <v>0</v>
      </c>
      <c r="E62" s="72">
        <v>0</v>
      </c>
      <c r="F62" s="72">
        <v>0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</row>
    <row r="63" spans="1:86" s="104" customFormat="1" ht="13.2" x14ac:dyDescent="0.25">
      <c r="A63" s="57" t="s">
        <v>64</v>
      </c>
      <c r="B63" s="72">
        <f>'POSEBNI DIO'!B79</f>
        <v>2446.8000000000002</v>
      </c>
      <c r="C63" s="72">
        <v>7500</v>
      </c>
      <c r="D63" s="121">
        <v>0</v>
      </c>
      <c r="E63" s="195"/>
      <c r="F63" s="19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</row>
    <row r="64" spans="1:86" s="61" customFormat="1" ht="26.4" x14ac:dyDescent="0.25">
      <c r="A64" s="60" t="s">
        <v>76</v>
      </c>
      <c r="B64" s="69">
        <f>B65+B71</f>
        <v>6752.96</v>
      </c>
      <c r="C64" s="69">
        <f>C65+C71</f>
        <v>8000</v>
      </c>
      <c r="D64" s="69">
        <f t="shared" ref="D64:F64" si="20">D65+D71</f>
        <v>8000</v>
      </c>
      <c r="E64" s="69">
        <f t="shared" si="20"/>
        <v>8000</v>
      </c>
      <c r="F64" s="69">
        <f t="shared" si="20"/>
        <v>8000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</row>
    <row r="65" spans="1:86" s="104" customFormat="1" ht="13.2" x14ac:dyDescent="0.25">
      <c r="A65" s="57" t="s">
        <v>30</v>
      </c>
      <c r="B65" s="72">
        <f>B69+B66</f>
        <v>3752.96</v>
      </c>
      <c r="C65" s="72">
        <f>C69</f>
        <v>0</v>
      </c>
      <c r="D65" s="72">
        <f>D69</f>
        <v>0</v>
      </c>
      <c r="E65" s="72">
        <f>E69</f>
        <v>0</v>
      </c>
      <c r="F65" s="72">
        <f>F69</f>
        <v>0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</row>
    <row r="66" spans="1:86" s="137" customFormat="1" ht="13.2" x14ac:dyDescent="0.25">
      <c r="A66" s="138" t="s">
        <v>31</v>
      </c>
      <c r="B66" s="75">
        <f>B67+B68</f>
        <v>0</v>
      </c>
      <c r="C66" s="75">
        <v>0</v>
      </c>
      <c r="D66" s="75">
        <v>0</v>
      </c>
      <c r="E66" s="75">
        <v>0</v>
      </c>
      <c r="F66" s="75">
        <v>0</v>
      </c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</row>
    <row r="67" spans="1:86" s="137" customFormat="1" ht="13.2" x14ac:dyDescent="0.25">
      <c r="A67" s="138" t="s">
        <v>57</v>
      </c>
      <c r="B67" s="75">
        <f>'POSEBNI DIO'!B85</f>
        <v>0</v>
      </c>
      <c r="C67" s="75">
        <v>0</v>
      </c>
      <c r="D67" s="75">
        <v>0</v>
      </c>
      <c r="E67" s="75">
        <v>0</v>
      </c>
      <c r="F67" s="75">
        <v>0</v>
      </c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6"/>
      <c r="CH67" s="136"/>
    </row>
    <row r="68" spans="1:86" s="137" customFormat="1" ht="13.2" x14ac:dyDescent="0.25">
      <c r="A68" s="138" t="s">
        <v>63</v>
      </c>
      <c r="B68" s="75">
        <f>'POSEBNI DIO'!B86</f>
        <v>0</v>
      </c>
      <c r="C68" s="75">
        <v>0</v>
      </c>
      <c r="D68" s="75">
        <v>0</v>
      </c>
      <c r="E68" s="75">
        <v>0</v>
      </c>
      <c r="F68" s="75">
        <v>0</v>
      </c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6"/>
      <c r="CH68" s="136"/>
    </row>
    <row r="69" spans="1:86" s="104" customFormat="1" ht="13.2" x14ac:dyDescent="0.25">
      <c r="A69" s="57" t="s">
        <v>32</v>
      </c>
      <c r="B69" s="75">
        <f>'POSEBNI DIO'!B87</f>
        <v>3752.96</v>
      </c>
      <c r="C69" s="72">
        <f t="shared" ref="C69:F69" si="21">C70</f>
        <v>0</v>
      </c>
      <c r="D69" s="72">
        <f t="shared" si="21"/>
        <v>0</v>
      </c>
      <c r="E69" s="72">
        <f t="shared" si="21"/>
        <v>0</v>
      </c>
      <c r="F69" s="72">
        <f t="shared" si="21"/>
        <v>0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</row>
    <row r="70" spans="1:86" s="104" customFormat="1" ht="13.2" x14ac:dyDescent="0.25">
      <c r="A70" s="57" t="s">
        <v>49</v>
      </c>
      <c r="B70" s="75">
        <f>'POSEBNI DIO'!B88</f>
        <v>3752.96</v>
      </c>
      <c r="C70" s="72">
        <v>0</v>
      </c>
      <c r="D70" s="121">
        <v>0</v>
      </c>
      <c r="E70" s="195"/>
      <c r="F70" s="19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</row>
    <row r="71" spans="1:86" s="104" customFormat="1" ht="13.2" x14ac:dyDescent="0.25">
      <c r="A71" s="57" t="s">
        <v>34</v>
      </c>
      <c r="B71" s="75">
        <f>B72</f>
        <v>3000</v>
      </c>
      <c r="C71" s="72">
        <f t="shared" ref="C71:D72" si="22">C72</f>
        <v>8000</v>
      </c>
      <c r="D71" s="72">
        <f t="shared" si="22"/>
        <v>8000</v>
      </c>
      <c r="E71" s="72">
        <v>8000</v>
      </c>
      <c r="F71" s="72">
        <v>8000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</row>
    <row r="72" spans="1:86" s="104" customFormat="1" ht="13.2" x14ac:dyDescent="0.25">
      <c r="A72" s="57" t="s">
        <v>36</v>
      </c>
      <c r="B72" s="75">
        <f>B73</f>
        <v>3000</v>
      </c>
      <c r="C72" s="72">
        <f t="shared" si="22"/>
        <v>8000</v>
      </c>
      <c r="D72" s="72">
        <f t="shared" si="22"/>
        <v>8000</v>
      </c>
      <c r="E72" s="72"/>
      <c r="F72" s="72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</row>
    <row r="73" spans="1:86" s="104" customFormat="1" ht="13.2" x14ac:dyDescent="0.25">
      <c r="A73" s="57" t="s">
        <v>53</v>
      </c>
      <c r="B73" s="75">
        <f>'POSEBNI DIO'!B91</f>
        <v>3000</v>
      </c>
      <c r="C73" s="72">
        <v>8000</v>
      </c>
      <c r="D73" s="121">
        <v>8000</v>
      </c>
      <c r="E73" s="195"/>
      <c r="F73" s="19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</row>
    <row r="74" spans="1:86" s="61" customFormat="1" ht="13.2" x14ac:dyDescent="0.25">
      <c r="A74" s="60" t="s">
        <v>75</v>
      </c>
      <c r="B74" s="69">
        <f>B75+B80</f>
        <v>1150</v>
      </c>
      <c r="C74" s="69">
        <f t="shared" ref="C74:F74" si="23">C75+C80</f>
        <v>2650</v>
      </c>
      <c r="D74" s="69">
        <f t="shared" si="23"/>
        <v>2650</v>
      </c>
      <c r="E74" s="69">
        <f t="shared" si="23"/>
        <v>2650</v>
      </c>
      <c r="F74" s="69">
        <f t="shared" si="23"/>
        <v>2650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</row>
    <row r="75" spans="1:86" s="104" customFormat="1" ht="13.2" x14ac:dyDescent="0.25">
      <c r="A75" s="57" t="s">
        <v>30</v>
      </c>
      <c r="B75" s="72">
        <f>B76+B79</f>
        <v>1150</v>
      </c>
      <c r="C75" s="72">
        <f t="shared" ref="C75:F75" si="24">C76</f>
        <v>2650</v>
      </c>
      <c r="D75" s="72">
        <f t="shared" si="24"/>
        <v>2650</v>
      </c>
      <c r="E75" s="72">
        <f t="shared" si="24"/>
        <v>2650</v>
      </c>
      <c r="F75" s="72">
        <f t="shared" si="24"/>
        <v>2650</v>
      </c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</row>
    <row r="76" spans="1:86" s="104" customFormat="1" ht="13.2" x14ac:dyDescent="0.25">
      <c r="A76" s="57" t="s">
        <v>32</v>
      </c>
      <c r="B76" s="72">
        <f>B77+B78</f>
        <v>1150</v>
      </c>
      <c r="C76" s="72">
        <f>C77+C78+C79</f>
        <v>2650</v>
      </c>
      <c r="D76" s="72">
        <f>D77+D78+D79</f>
        <v>2650</v>
      </c>
      <c r="E76" s="72">
        <v>2650</v>
      </c>
      <c r="F76" s="72">
        <v>2650</v>
      </c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</row>
    <row r="77" spans="1:86" s="104" customFormat="1" ht="13.2" x14ac:dyDescent="0.25">
      <c r="A77" s="57" t="s">
        <v>64</v>
      </c>
      <c r="B77" s="72">
        <f>'POSEBNI DIO'!B68</f>
        <v>1150</v>
      </c>
      <c r="C77" s="72">
        <v>1000</v>
      </c>
      <c r="D77" s="121">
        <v>1000</v>
      </c>
      <c r="E77" s="195"/>
      <c r="F77" s="19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</row>
    <row r="78" spans="1:86" s="104" customFormat="1" ht="13.2" x14ac:dyDescent="0.25">
      <c r="A78" s="57" t="s">
        <v>49</v>
      </c>
      <c r="B78" s="72">
        <f>'POSEBNI DIO'!B69</f>
        <v>0</v>
      </c>
      <c r="C78" s="72">
        <v>650</v>
      </c>
      <c r="D78" s="121">
        <v>650</v>
      </c>
      <c r="E78" s="195"/>
      <c r="F78" s="19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</row>
    <row r="79" spans="1:86" s="104" customFormat="1" ht="13.2" x14ac:dyDescent="0.25">
      <c r="A79" s="57" t="s">
        <v>59</v>
      </c>
      <c r="B79" s="72">
        <f>'POSEBNI DIO'!B70</f>
        <v>0</v>
      </c>
      <c r="C79" s="72">
        <v>1000</v>
      </c>
      <c r="D79" s="121">
        <v>1000</v>
      </c>
      <c r="E79" s="195"/>
      <c r="F79" s="19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</row>
    <row r="80" spans="1:86" s="104" customFormat="1" ht="13.2" x14ac:dyDescent="0.25">
      <c r="A80" s="57" t="s">
        <v>34</v>
      </c>
      <c r="B80" s="72">
        <f>B81</f>
        <v>0</v>
      </c>
      <c r="C80" s="72">
        <f t="shared" ref="C80:F81" si="25">C81</f>
        <v>0</v>
      </c>
      <c r="D80" s="72">
        <f t="shared" si="25"/>
        <v>0</v>
      </c>
      <c r="E80" s="72">
        <f t="shared" si="25"/>
        <v>0</v>
      </c>
      <c r="F80" s="72">
        <f t="shared" si="25"/>
        <v>0</v>
      </c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</row>
    <row r="81" spans="1:86" s="104" customFormat="1" ht="13.2" x14ac:dyDescent="0.25">
      <c r="A81" s="57" t="s">
        <v>36</v>
      </c>
      <c r="B81" s="72">
        <f>B82</f>
        <v>0</v>
      </c>
      <c r="C81" s="72">
        <f t="shared" si="25"/>
        <v>0</v>
      </c>
      <c r="D81" s="72">
        <f t="shared" si="25"/>
        <v>0</v>
      </c>
      <c r="E81" s="72">
        <f t="shared" si="25"/>
        <v>0</v>
      </c>
      <c r="F81" s="72">
        <f t="shared" si="25"/>
        <v>0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</row>
    <row r="82" spans="1:86" s="104" customFormat="1" ht="13.2" x14ac:dyDescent="0.25">
      <c r="A82" s="57" t="s">
        <v>52</v>
      </c>
      <c r="B82" s="72">
        <v>0</v>
      </c>
      <c r="C82" s="72">
        <v>0</v>
      </c>
      <c r="D82" s="121">
        <v>0</v>
      </c>
      <c r="E82" s="121">
        <v>0</v>
      </c>
      <c r="F82" s="121">
        <v>0</v>
      </c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</row>
    <row r="83" spans="1:86" s="61" customFormat="1" ht="26.4" x14ac:dyDescent="0.25">
      <c r="A83" s="60" t="s">
        <v>72</v>
      </c>
      <c r="B83" s="69">
        <f>B84</f>
        <v>9800</v>
      </c>
      <c r="C83" s="69">
        <f t="shared" ref="C83:F83" si="26">C84</f>
        <v>7000</v>
      </c>
      <c r="D83" s="69">
        <f t="shared" si="26"/>
        <v>7000</v>
      </c>
      <c r="E83" s="69">
        <f t="shared" si="26"/>
        <v>7000</v>
      </c>
      <c r="F83" s="69">
        <f t="shared" si="26"/>
        <v>7000</v>
      </c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</row>
    <row r="84" spans="1:86" s="104" customFormat="1" ht="13.2" x14ac:dyDescent="0.25">
      <c r="A84" s="57" t="s">
        <v>34</v>
      </c>
      <c r="B84" s="72">
        <f>B85</f>
        <v>9800</v>
      </c>
      <c r="C84" s="72">
        <f t="shared" ref="C84:F84" si="27">C85</f>
        <v>7000</v>
      </c>
      <c r="D84" s="72">
        <f t="shared" si="27"/>
        <v>7000</v>
      </c>
      <c r="E84" s="72">
        <f t="shared" si="27"/>
        <v>7000</v>
      </c>
      <c r="F84" s="72">
        <f t="shared" si="27"/>
        <v>7000</v>
      </c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</row>
    <row r="85" spans="1:86" s="104" customFormat="1" ht="13.2" x14ac:dyDescent="0.25">
      <c r="A85" s="57" t="s">
        <v>36</v>
      </c>
      <c r="B85" s="72">
        <f>B86+B87</f>
        <v>9800</v>
      </c>
      <c r="C85" s="72">
        <f t="shared" ref="C85:D85" si="28">C86+C87</f>
        <v>7000</v>
      </c>
      <c r="D85" s="72">
        <f t="shared" si="28"/>
        <v>7000</v>
      </c>
      <c r="E85" s="72">
        <v>7000</v>
      </c>
      <c r="F85" s="72">
        <v>7000</v>
      </c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</row>
    <row r="86" spans="1:86" s="104" customFormat="1" ht="13.2" x14ac:dyDescent="0.25">
      <c r="A86" s="57" t="s">
        <v>52</v>
      </c>
      <c r="B86" s="72">
        <v>0</v>
      </c>
      <c r="C86" s="72">
        <v>0</v>
      </c>
      <c r="D86" s="121">
        <v>0</v>
      </c>
      <c r="E86" s="121">
        <v>0</v>
      </c>
      <c r="F86" s="121">
        <v>0</v>
      </c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</row>
    <row r="87" spans="1:86" s="105" customFormat="1" ht="13.2" x14ac:dyDescent="0.25">
      <c r="A87" s="158" t="s">
        <v>53</v>
      </c>
      <c r="B87" s="159">
        <v>9800</v>
      </c>
      <c r="C87" s="160">
        <v>7000</v>
      </c>
      <c r="D87" s="160">
        <v>7000</v>
      </c>
      <c r="F87" s="16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</row>
  </sheetData>
  <mergeCells count="27">
    <mergeCell ref="E77:F77"/>
    <mergeCell ref="E78:F78"/>
    <mergeCell ref="E79:F79"/>
    <mergeCell ref="E51:F51"/>
    <mergeCell ref="E52:F52"/>
    <mergeCell ref="E60:F60"/>
    <mergeCell ref="E63:F63"/>
    <mergeCell ref="E70:F70"/>
    <mergeCell ref="E73:F73"/>
    <mergeCell ref="E45:F45"/>
    <mergeCell ref="E19:F19"/>
    <mergeCell ref="E23:F23"/>
    <mergeCell ref="E29:F29"/>
    <mergeCell ref="E32:F32"/>
    <mergeCell ref="E36:F36"/>
    <mergeCell ref="E37:F37"/>
    <mergeCell ref="E38:F38"/>
    <mergeCell ref="E40:F40"/>
    <mergeCell ref="E41:F41"/>
    <mergeCell ref="E42:F42"/>
    <mergeCell ref="E43:F43"/>
    <mergeCell ref="E18:F18"/>
    <mergeCell ref="E12:F12"/>
    <mergeCell ref="E13:F13"/>
    <mergeCell ref="E14:F14"/>
    <mergeCell ref="E16:F16"/>
    <mergeCell ref="E17:F17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RAČUN RASHODA - FUNKCIJSKI</vt:lpstr>
      <vt:lpstr>Račun financiranja</vt:lpstr>
      <vt:lpstr>POSEBNI DIO</vt:lpstr>
      <vt:lpstr> PO EKON.KLAS I IZVORU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Andreja Navijalić</cp:lastModifiedBy>
  <cp:lastPrinted>2025-09-18T10:48:04Z</cp:lastPrinted>
  <dcterms:created xsi:type="dcterms:W3CDTF">2022-08-12T12:51:27Z</dcterms:created>
  <dcterms:modified xsi:type="dcterms:W3CDTF">2025-12-18T07:57:44Z</dcterms:modified>
</cp:coreProperties>
</file>