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MIKRO08\Downloads\USTANOVA ZAVRŠNI 2025\"/>
    </mc:Choice>
  </mc:AlternateContent>
  <xr:revisionPtr revIDLastSave="0" documentId="13_ncr:1_{77FAF7B5-1B28-4098-BEB1-A3DE4DB74116}"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E335" i="9" s="1"/>
  <c r="B335" i="9" s="1"/>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E328" i="9" s="1"/>
  <c r="B328" i="9" s="1"/>
  <c r="G328" i="9"/>
  <c r="F328" i="9"/>
  <c r="H327" i="9"/>
  <c r="G327" i="9"/>
  <c r="F327" i="9"/>
  <c r="E327" i="9"/>
  <c r="B327" i="9" s="1"/>
  <c r="H326" i="9"/>
  <c r="G326" i="9"/>
  <c r="E326" i="9" s="1"/>
  <c r="B326" i="9" s="1"/>
  <c r="F326" i="9"/>
  <c r="H325" i="9"/>
  <c r="G325" i="9"/>
  <c r="E325" i="9" s="1"/>
  <c r="B325" i="9" s="1"/>
  <c r="F325" i="9"/>
  <c r="H324" i="9"/>
  <c r="E324" i="9" s="1"/>
  <c r="B324" i="9" s="1"/>
  <c r="G324" i="9"/>
  <c r="F324" i="9"/>
  <c r="H323" i="9"/>
  <c r="G323" i="9"/>
  <c r="F323" i="9"/>
  <c r="E323" i="9"/>
  <c r="B323" i="9" s="1"/>
  <c r="H322" i="9"/>
  <c r="G322" i="9"/>
  <c r="E322" i="9" s="1"/>
  <c r="B322" i="9" s="1"/>
  <c r="F322" i="9"/>
  <c r="H321" i="9"/>
  <c r="G321" i="9"/>
  <c r="E321" i="9" s="1"/>
  <c r="B321" i="9" s="1"/>
  <c r="F321" i="9"/>
  <c r="H320" i="9"/>
  <c r="E320" i="9" s="1"/>
  <c r="B320" i="9" s="1"/>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E312" i="9" s="1"/>
  <c r="B312" i="9" s="1"/>
  <c r="G312" i="9"/>
  <c r="F312" i="9"/>
  <c r="H311" i="9"/>
  <c r="G311" i="9"/>
  <c r="F311" i="9"/>
  <c r="E311" i="9"/>
  <c r="B311" i="9" s="1"/>
  <c r="F310" i="9"/>
  <c r="F309" i="9"/>
  <c r="F308" i="9"/>
  <c r="H307" i="9"/>
  <c r="E307" i="9" s="1"/>
  <c r="B307" i="9" s="1"/>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F291" i="9" s="1"/>
  <c r="B291" i="9" s="1"/>
  <c r="L291" i="9"/>
  <c r="E291" i="9"/>
  <c r="M290" i="9"/>
  <c r="L290" i="9"/>
  <c r="F290" i="9"/>
  <c r="E290" i="9"/>
  <c r="B290" i="9" s="1"/>
  <c r="M289" i="9"/>
  <c r="L289" i="9"/>
  <c r="F289" i="9"/>
  <c r="B289" i="9" s="1"/>
  <c r="E289" i="9"/>
  <c r="M288" i="9"/>
  <c r="L288" i="9"/>
  <c r="F288" i="9" s="1"/>
  <c r="B288" i="9" s="1"/>
  <c r="E288" i="9"/>
  <c r="M287" i="9"/>
  <c r="F287" i="9" s="1"/>
  <c r="B287" i="9" s="1"/>
  <c r="L287" i="9"/>
  <c r="E287" i="9"/>
  <c r="M286" i="9"/>
  <c r="L286" i="9"/>
  <c r="F286" i="9"/>
  <c r="E286" i="9"/>
  <c r="B286" i="9" s="1"/>
  <c r="M285" i="9"/>
  <c r="L285" i="9"/>
  <c r="F285" i="9"/>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F279" i="9" s="1"/>
  <c r="B279" i="9" s="1"/>
  <c r="L279" i="9"/>
  <c r="E279" i="9"/>
  <c r="M278" i="9"/>
  <c r="L278" i="9"/>
  <c r="F278" i="9"/>
  <c r="E278" i="9"/>
  <c r="B278" i="9" s="1"/>
  <c r="M277" i="9"/>
  <c r="L277" i="9"/>
  <c r="F277" i="9"/>
  <c r="B277" i="9" s="1"/>
  <c r="E277" i="9"/>
  <c r="M276" i="9"/>
  <c r="L276" i="9"/>
  <c r="F276" i="9" s="1"/>
  <c r="B276" i="9" s="1"/>
  <c r="E276" i="9"/>
  <c r="M275" i="9"/>
  <c r="F275" i="9" s="1"/>
  <c r="B275" i="9" s="1"/>
  <c r="L275" i="9"/>
  <c r="E275" i="9"/>
  <c r="M274" i="9"/>
  <c r="L274" i="9"/>
  <c r="F274" i="9"/>
  <c r="E274" i="9"/>
  <c r="B274" i="9" s="1"/>
  <c r="M273" i="9"/>
  <c r="L273" i="9"/>
  <c r="F273" i="9"/>
  <c r="B273" i="9" s="1"/>
  <c r="E273" i="9"/>
  <c r="M272" i="9"/>
  <c r="L272" i="9"/>
  <c r="F272" i="9" s="1"/>
  <c r="B272" i="9" s="1"/>
  <c r="E272" i="9"/>
  <c r="M271" i="9"/>
  <c r="F271" i="9" s="1"/>
  <c r="B271" i="9" s="1"/>
  <c r="L271" i="9"/>
  <c r="E271" i="9"/>
  <c r="M270" i="9"/>
  <c r="L270" i="9"/>
  <c r="F270" i="9"/>
  <c r="E270" i="9"/>
  <c r="B270" i="9" s="1"/>
  <c r="M269" i="9"/>
  <c r="L269" i="9"/>
  <c r="F269" i="9"/>
  <c r="B269" i="9" s="1"/>
  <c r="E269" i="9"/>
  <c r="M268" i="9"/>
  <c r="L268" i="9"/>
  <c r="F268" i="9" s="1"/>
  <c r="B268" i="9" s="1"/>
  <c r="E268" i="9"/>
  <c r="M267" i="9"/>
  <c r="F267" i="9" s="1"/>
  <c r="B267" i="9" s="1"/>
  <c r="L267" i="9"/>
  <c r="E267" i="9"/>
  <c r="M266" i="9"/>
  <c r="L266" i="9"/>
  <c r="F266" i="9"/>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B260" i="9" s="1"/>
  <c r="E260" i="9"/>
  <c r="M259" i="9"/>
  <c r="F259" i="9" s="1"/>
  <c r="B259" i="9" s="1"/>
  <c r="L259" i="9"/>
  <c r="E259" i="9"/>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E252" i="9"/>
  <c r="B252" i="9"/>
  <c r="M251" i="9"/>
  <c r="F251" i="9" s="1"/>
  <c r="L251" i="9"/>
  <c r="E251" i="9"/>
  <c r="B251" i="9" s="1"/>
  <c r="M250" i="9"/>
  <c r="L250" i="9"/>
  <c r="F250" i="9"/>
  <c r="E250" i="9"/>
  <c r="M249" i="9"/>
  <c r="L249" i="9"/>
  <c r="F249" i="9"/>
  <c r="B249" i="9" s="1"/>
  <c r="E249" i="9"/>
  <c r="M248" i="9"/>
  <c r="L248" i="9"/>
  <c r="E248" i="9"/>
  <c r="M247" i="9"/>
  <c r="F247" i="9" s="1"/>
  <c r="L247" i="9"/>
  <c r="E247" i="9"/>
  <c r="B247" i="9" s="1"/>
  <c r="M246" i="9"/>
  <c r="L246" i="9"/>
  <c r="F246" i="9"/>
  <c r="E246" i="9"/>
  <c r="M245" i="9"/>
  <c r="L245" i="9"/>
  <c r="F245" i="9"/>
  <c r="B245" i="9" s="1"/>
  <c r="E245" i="9"/>
  <c r="M244" i="9"/>
  <c r="L244" i="9"/>
  <c r="E244" i="9"/>
  <c r="M243" i="9"/>
  <c r="F243" i="9" s="1"/>
  <c r="L243" i="9"/>
  <c r="E243" i="9"/>
  <c r="M242" i="9"/>
  <c r="F242" i="9" s="1"/>
  <c r="L242" i="9"/>
  <c r="E242" i="9"/>
  <c r="M241" i="9"/>
  <c r="F241" i="9" s="1"/>
  <c r="B241" i="9" s="1"/>
  <c r="L241" i="9"/>
  <c r="E241" i="9"/>
  <c r="M240" i="9"/>
  <c r="L240" i="9"/>
  <c r="E240" i="9"/>
  <c r="M239" i="9"/>
  <c r="L239" i="9"/>
  <c r="E239" i="9"/>
  <c r="M238" i="9"/>
  <c r="F238" i="9" s="1"/>
  <c r="L238" i="9"/>
  <c r="E238" i="9"/>
  <c r="M237" i="9"/>
  <c r="F237" i="9" s="1"/>
  <c r="B237" i="9" s="1"/>
  <c r="L237" i="9"/>
  <c r="E237" i="9"/>
  <c r="M236" i="9"/>
  <c r="L236" i="9"/>
  <c r="E236" i="9"/>
  <c r="M235" i="9"/>
  <c r="F235" i="9" s="1"/>
  <c r="L235" i="9"/>
  <c r="E235" i="9"/>
  <c r="B235" i="9" s="1"/>
  <c r="M234" i="9"/>
  <c r="L234" i="9"/>
  <c r="F234" i="9"/>
  <c r="E234" i="9"/>
  <c r="M233" i="9"/>
  <c r="L233" i="9"/>
  <c r="F233" i="9"/>
  <c r="B233" i="9" s="1"/>
  <c r="E233" i="9"/>
  <c r="M232" i="9"/>
  <c r="L232" i="9"/>
  <c r="E232" i="9"/>
  <c r="M231" i="9"/>
  <c r="L231" i="9"/>
  <c r="E231" i="9"/>
  <c r="M230" i="9"/>
  <c r="L230" i="9"/>
  <c r="F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E169" i="9" s="1"/>
  <c r="B169" i="9" s="1"/>
  <c r="G169" i="9"/>
  <c r="F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E157" i="9" s="1"/>
  <c r="B157" i="9" s="1"/>
  <c r="G157" i="9"/>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B147" i="9" s="1"/>
  <c r="F147" i="9"/>
  <c r="H146" i="9"/>
  <c r="G146" i="9"/>
  <c r="F146" i="9"/>
  <c r="E146" i="9"/>
  <c r="B146" i="9" s="1"/>
  <c r="H145" i="9"/>
  <c r="E145" i="9" s="1"/>
  <c r="B145" i="9" s="1"/>
  <c r="G145" i="9"/>
  <c r="F145" i="9"/>
  <c r="H144" i="9"/>
  <c r="G144" i="9"/>
  <c r="E144" i="9" s="1"/>
  <c r="B144" i="9" s="1"/>
  <c r="F144" i="9"/>
  <c r="H143" i="9"/>
  <c r="E143" i="9" s="1"/>
  <c r="B143" i="9" s="1"/>
  <c r="G143" i="9"/>
  <c r="F143" i="9"/>
  <c r="H142" i="9"/>
  <c r="G142" i="9"/>
  <c r="F142" i="9"/>
  <c r="E142" i="9"/>
  <c r="B142" i="9" s="1"/>
  <c r="H141" i="9"/>
  <c r="E141" i="9" s="1"/>
  <c r="B141" i="9" s="1"/>
  <c r="G141" i="9"/>
  <c r="F141" i="9"/>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G103" i="9"/>
  <c r="F103" i="9"/>
  <c r="E103" i="9"/>
  <c r="H102" i="9"/>
  <c r="G102" i="9"/>
  <c r="E102" i="9" s="1"/>
  <c r="B102" i="9" s="1"/>
  <c r="F102" i="9"/>
  <c r="H101" i="9"/>
  <c r="G101" i="9"/>
  <c r="E101" i="9" s="1"/>
  <c r="F101" i="9"/>
  <c r="B101" i="9"/>
  <c r="H100" i="9"/>
  <c r="G100" i="9"/>
  <c r="F100" i="9"/>
  <c r="E100" i="9"/>
  <c r="B100" i="9" s="1"/>
  <c r="H99" i="9"/>
  <c r="G99" i="9"/>
  <c r="F99" i="9"/>
  <c r="E99" i="9"/>
  <c r="B99" i="9" s="1"/>
  <c r="H98" i="9"/>
  <c r="G98" i="9"/>
  <c r="E98" i="9" s="1"/>
  <c r="B98" i="9" s="1"/>
  <c r="F98" i="9"/>
  <c r="H97" i="9"/>
  <c r="G97" i="9"/>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H86" i="9"/>
  <c r="G86" i="9"/>
  <c r="E86" i="9" s="1"/>
  <c r="B86" i="9" s="1"/>
  <c r="F86" i="9"/>
  <c r="H85" i="9"/>
  <c r="G85" i="9"/>
  <c r="E85" i="9" s="1"/>
  <c r="F85" i="9"/>
  <c r="B85" i="9"/>
  <c r="H84" i="9"/>
  <c r="G84" i="9"/>
  <c r="F84" i="9"/>
  <c r="E84" i="9"/>
  <c r="B84" i="9" s="1"/>
  <c r="H83" i="9"/>
  <c r="G83" i="9"/>
  <c r="F83" i="9"/>
  <c r="E83" i="9"/>
  <c r="B83" i="9" s="1"/>
  <c r="H82" i="9"/>
  <c r="G82" i="9"/>
  <c r="E82" i="9" s="1"/>
  <c r="B82" i="9" s="1"/>
  <c r="F82" i="9"/>
  <c r="H81" i="9"/>
  <c r="G81" i="9"/>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E75" i="9" s="1"/>
  <c r="B75" i="9" s="1"/>
  <c r="F75" i="9"/>
  <c r="H74" i="9"/>
  <c r="G74" i="9"/>
  <c r="E74" i="9" s="1"/>
  <c r="B74" i="9" s="1"/>
  <c r="F74" i="9"/>
  <c r="H73" i="9"/>
  <c r="G73" i="9"/>
  <c r="E73" i="9" s="1"/>
  <c r="F73" i="9"/>
  <c r="B73" i="9"/>
  <c r="H72" i="9"/>
  <c r="G72" i="9"/>
  <c r="F72" i="9"/>
  <c r="E72" i="9"/>
  <c r="B72" i="9" s="1"/>
  <c r="H71" i="9"/>
  <c r="G71" i="9"/>
  <c r="F71" i="9"/>
  <c r="E71" i="9"/>
  <c r="H70" i="9"/>
  <c r="G70" i="9"/>
  <c r="E70" i="9" s="1"/>
  <c r="B70" i="9" s="1"/>
  <c r="F70" i="9"/>
  <c r="H69" i="9"/>
  <c r="G69" i="9"/>
  <c r="F69" i="9"/>
  <c r="H68" i="9"/>
  <c r="G68" i="9"/>
  <c r="F68" i="9"/>
  <c r="E68" i="9"/>
  <c r="B68" i="9" s="1"/>
  <c r="H67" i="9"/>
  <c r="G67" i="9"/>
  <c r="F67" i="9"/>
  <c r="E67" i="9"/>
  <c r="B67" i="9" s="1"/>
  <c r="H66" i="9"/>
  <c r="G66" i="9"/>
  <c r="E66" i="9" s="1"/>
  <c r="B66" i="9" s="1"/>
  <c r="F66" i="9"/>
  <c r="H65" i="9"/>
  <c r="G65" i="9"/>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B59" i="9" s="1"/>
  <c r="E59" i="9"/>
  <c r="H58" i="9"/>
  <c r="G58" i="9"/>
  <c r="E58" i="9" s="1"/>
  <c r="B58" i="9" s="1"/>
  <c r="F58" i="9"/>
  <c r="H57" i="9"/>
  <c r="G57" i="9"/>
  <c r="E57" i="9" s="1"/>
  <c r="B57" i="9" s="1"/>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E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G33" i="9"/>
  <c r="F33" i="9"/>
  <c r="B33" i="9"/>
  <c r="H32" i="9"/>
  <c r="G32" i="9"/>
  <c r="F32" i="9"/>
  <c r="E32" i="9"/>
  <c r="B32" i="9" s="1"/>
  <c r="H31" i="9"/>
  <c r="G31" i="9"/>
  <c r="E31" i="9" s="1"/>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B296" i="9" s="1"/>
  <c r="I3" i="9"/>
  <c r="H3" i="9"/>
  <c r="G3" i="9"/>
  <c r="D104" i="8"/>
  <c r="I41" i="3" s="1"/>
  <c r="D97" i="8"/>
  <c r="C1674" i="1" s="1"/>
  <c r="D92" i="8"/>
  <c r="D87" i="8"/>
  <c r="D82" i="8"/>
  <c r="D77" i="8"/>
  <c r="C1654" i="1" s="1"/>
  <c r="D72" i="8"/>
  <c r="D67" i="8"/>
  <c r="D62" i="8"/>
  <c r="D57" i="8"/>
  <c r="D52" i="8"/>
  <c r="D46" i="8"/>
  <c r="D37" i="8"/>
  <c r="D27" i="8"/>
  <c r="D25" i="8" s="1"/>
  <c r="C1602" i="1" s="1"/>
  <c r="D18" i="8"/>
  <c r="D8" i="8"/>
  <c r="D6" i="8" s="1"/>
  <c r="C1583" i="1" s="1"/>
  <c r="E44" i="7"/>
  <c r="D44" i="7"/>
  <c r="E39" i="7"/>
  <c r="D39" i="7"/>
  <c r="D38" i="7" s="1"/>
  <c r="E30" i="7"/>
  <c r="D1563" i="1" s="1"/>
  <c r="H1563" i="1" s="1"/>
  <c r="D30" i="7"/>
  <c r="E23" i="7"/>
  <c r="D23" i="7"/>
  <c r="D22" i="7"/>
  <c r="E14" i="7"/>
  <c r="D1547" i="1" s="1"/>
  <c r="D14" i="7"/>
  <c r="E7" i="7"/>
  <c r="D7" i="7"/>
  <c r="D6" i="7" s="1"/>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F118" i="6"/>
  <c r="E118" i="6"/>
  <c r="E114" i="6" s="1"/>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E296" i="5"/>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F264" i="5"/>
  <c r="E264" i="5"/>
  <c r="D1268" i="1" s="1"/>
  <c r="D264" i="5"/>
  <c r="F263" i="5"/>
  <c r="F262" i="5"/>
  <c r="F261" i="5"/>
  <c r="E260" i="5"/>
  <c r="D1264" i="1" s="1"/>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E178" i="5"/>
  <c r="H336" i="9" s="1"/>
  <c r="D178" i="5"/>
  <c r="G336" i="9" s="1"/>
  <c r="E336" i="9" s="1"/>
  <c r="B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1081" i="1" s="1"/>
  <c r="H1081" i="1" s="1"/>
  <c r="D76" i="5"/>
  <c r="F75" i="5"/>
  <c r="F74" i="5"/>
  <c r="F73" i="5"/>
  <c r="F72" i="5"/>
  <c r="E71" i="5"/>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1046" i="1" s="1"/>
  <c r="H1046" i="1" s="1"/>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2" i="4"/>
  <c r="F641" i="4"/>
  <c r="F638" i="4"/>
  <c r="F637" i="4"/>
  <c r="E636" i="4"/>
  <c r="D636" i="4"/>
  <c r="F636" i="4" s="1"/>
  <c r="F635" i="4"/>
  <c r="F634" i="4"/>
  <c r="F633" i="4"/>
  <c r="E633" i="4"/>
  <c r="E629" i="4" s="1"/>
  <c r="D623" i="1" s="1"/>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E578" i="4"/>
  <c r="D578" i="4"/>
  <c r="F578" i="4" s="1"/>
  <c r="F577" i="4"/>
  <c r="F576" i="4"/>
  <c r="F575" i="4"/>
  <c r="E575" i="4"/>
  <c r="D575" i="4"/>
  <c r="F574" i="4"/>
  <c r="F573" i="4"/>
  <c r="F572" i="4"/>
  <c r="E572" i="4"/>
  <c r="D572" i="4"/>
  <c r="D571" i="4" s="1"/>
  <c r="F571" i="4" s="1"/>
  <c r="E571" i="4"/>
  <c r="F570" i="4"/>
  <c r="F569" i="4"/>
  <c r="F568" i="4"/>
  <c r="F567" i="4"/>
  <c r="F566" i="4"/>
  <c r="F565" i="4"/>
  <c r="F564" i="4"/>
  <c r="F563"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36" i="1" s="1"/>
  <c r="D542" i="4"/>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E522" i="4"/>
  <c r="D516" i="1"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D480" i="4"/>
  <c r="F478" i="4"/>
  <c r="F477" i="4"/>
  <c r="E476" i="4"/>
  <c r="D470" i="1" s="1"/>
  <c r="H470" i="1"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46" i="1" s="1"/>
  <c r="H446" i="1" s="1"/>
  <c r="D452" i="4"/>
  <c r="F452" i="4" s="1"/>
  <c r="F451" i="4"/>
  <c r="F450" i="4"/>
  <c r="F449" i="4"/>
  <c r="F448" i="4"/>
  <c r="F447" i="4"/>
  <c r="F446" i="4"/>
  <c r="F445" i="4"/>
  <c r="E445" i="4"/>
  <c r="D445" i="4"/>
  <c r="F444" i="4"/>
  <c r="F443" i="4"/>
  <c r="F442" i="4"/>
  <c r="F441" i="4"/>
  <c r="E440" i="4"/>
  <c r="D434" i="1" s="1"/>
  <c r="D440" i="4"/>
  <c r="F439" i="4"/>
  <c r="F438" i="4"/>
  <c r="F437" i="4"/>
  <c r="E437" i="4"/>
  <c r="D431" i="1" s="1"/>
  <c r="H431" i="1" s="1"/>
  <c r="D437" i="4"/>
  <c r="F436" i="4"/>
  <c r="F435" i="4"/>
  <c r="F434" i="4"/>
  <c r="F433" i="4"/>
  <c r="E432" i="4"/>
  <c r="D432" i="4"/>
  <c r="F432" i="4" s="1"/>
  <c r="D431" i="4"/>
  <c r="E428" i="4"/>
  <c r="F428" i="4" s="1"/>
  <c r="D428" i="4"/>
  <c r="E427" i="4"/>
  <c r="D427" i="4"/>
  <c r="F427" i="4" s="1"/>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F336" i="4" s="1"/>
  <c r="D336" i="4"/>
  <c r="F335" i="4"/>
  <c r="F334" i="4"/>
  <c r="F333" i="4"/>
  <c r="F332" i="4"/>
  <c r="F331" i="4"/>
  <c r="F330" i="4"/>
  <c r="F329" i="4"/>
  <c r="F328" i="4"/>
  <c r="E327" i="4"/>
  <c r="D322" i="1" s="1"/>
  <c r="H322" i="1" s="1"/>
  <c r="D327" i="4"/>
  <c r="F327" i="4" s="1"/>
  <c r="F326" i="4"/>
  <c r="F325" i="4"/>
  <c r="F324" i="4"/>
  <c r="F323" i="4"/>
  <c r="E322" i="4"/>
  <c r="D322" i="4"/>
  <c r="F320" i="4"/>
  <c r="F319" i="4"/>
  <c r="F318" i="4"/>
  <c r="F317" i="4"/>
  <c r="F316" i="4"/>
  <c r="F315" i="4"/>
  <c r="E314" i="4"/>
  <c r="D314" i="4"/>
  <c r="F313" i="4"/>
  <c r="F312" i="4"/>
  <c r="F311" i="4"/>
  <c r="F310" i="4"/>
  <c r="E310" i="4"/>
  <c r="D310" i="4"/>
  <c r="E309" i="4"/>
  <c r="D309" i="4"/>
  <c r="F306" i="4"/>
  <c r="F305" i="4"/>
  <c r="F304" i="4"/>
  <c r="F303" i="4"/>
  <c r="F302" i="4"/>
  <c r="E298" i="4"/>
  <c r="D298" i="4"/>
  <c r="F298" i="4" s="1"/>
  <c r="E297" i="4"/>
  <c r="D293" i="1" s="1"/>
  <c r="H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4" i="4" s="1"/>
  <c r="D273" i="4"/>
  <c r="F272" i="4"/>
  <c r="F271" i="4"/>
  <c r="F270" i="4"/>
  <c r="F269" i="4"/>
  <c r="E269" i="4"/>
  <c r="D269" i="4"/>
  <c r="F268" i="4"/>
  <c r="F267" i="4"/>
  <c r="F266" i="4"/>
  <c r="F265" i="4"/>
  <c r="F264" i="4"/>
  <c r="F263" i="4"/>
  <c r="E263" i="4"/>
  <c r="D263" i="4"/>
  <c r="E262" i="4"/>
  <c r="D258" i="1" s="1"/>
  <c r="D262" i="4"/>
  <c r="F261" i="4"/>
  <c r="F260" i="4"/>
  <c r="F259" i="4"/>
  <c r="F258" i="4"/>
  <c r="E257" i="4"/>
  <c r="D257" i="4"/>
  <c r="F257" i="4" s="1"/>
  <c r="F256" i="4"/>
  <c r="F255" i="4"/>
  <c r="E254" i="4"/>
  <c r="D254" i="4"/>
  <c r="F254" i="4" s="1"/>
  <c r="F253" i="4"/>
  <c r="F252" i="4"/>
  <c r="F251" i="4"/>
  <c r="F250" i="4"/>
  <c r="E250" i="4"/>
  <c r="D250" i="4"/>
  <c r="F249" i="4"/>
  <c r="F248" i="4"/>
  <c r="F247" i="4"/>
  <c r="E246" i="4"/>
  <c r="D242" i="1" s="1"/>
  <c r="H242" i="1" s="1"/>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D221" i="4" s="1"/>
  <c r="E221" i="4"/>
  <c r="F220" i="4"/>
  <c r="F219" i="4"/>
  <c r="F218" i="4"/>
  <c r="F217" i="4"/>
  <c r="E216" i="4"/>
  <c r="D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5" i="1" s="1"/>
  <c r="H185" i="1" s="1"/>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D153" i="4"/>
  <c r="F151" i="4"/>
  <c r="F150" i="4"/>
  <c r="F149" i="4"/>
  <c r="F148" i="4"/>
  <c r="F147" i="4"/>
  <c r="F146" i="4"/>
  <c r="F145" i="4"/>
  <c r="F144" i="4"/>
  <c r="F143" i="4"/>
  <c r="F142" i="4"/>
  <c r="E141" i="4"/>
  <c r="E140" i="4" s="1"/>
  <c r="D136" i="1" s="1"/>
  <c r="D141" i="4"/>
  <c r="C137" i="1" s="1"/>
  <c r="H137" i="1" s="1"/>
  <c r="F139" i="4"/>
  <c r="F138" i="4"/>
  <c r="F137" i="4"/>
  <c r="F136" i="4"/>
  <c r="E135" i="4"/>
  <c r="F135" i="4" s="1"/>
  <c r="D135" i="4"/>
  <c r="E134" i="4"/>
  <c r="D130" i="1" s="1"/>
  <c r="H130" i="1" s="1"/>
  <c r="D134" i="4"/>
  <c r="F133" i="4"/>
  <c r="F132" i="4"/>
  <c r="F131" i="4"/>
  <c r="F130" i="4"/>
  <c r="E129" i="4"/>
  <c r="D129" i="4"/>
  <c r="F129" i="4" s="1"/>
  <c r="F128" i="4"/>
  <c r="F127" i="4"/>
  <c r="E126" i="4"/>
  <c r="E125" i="4" s="1"/>
  <c r="D126" i="4"/>
  <c r="F126" i="4" s="1"/>
  <c r="D125" i="4"/>
  <c r="F124"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7" i="4"/>
  <c r="F96" i="4"/>
  <c r="F95" i="4"/>
  <c r="F94" i="4"/>
  <c r="F93" i="4"/>
  <c r="F92" i="4"/>
  <c r="F91" i="4"/>
  <c r="E91" i="4"/>
  <c r="D87" i="1" s="1"/>
  <c r="H87"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4" i="1" s="1"/>
  <c r="G54" i="1" s="1"/>
  <c r="D58" i="4"/>
  <c r="F58" i="4" s="1"/>
  <c r="F57" i="4"/>
  <c r="F56" i="4"/>
  <c r="F55" i="4"/>
  <c r="F54" i="4"/>
  <c r="E53" i="4"/>
  <c r="D53" i="4"/>
  <c r="F53" i="4" s="1"/>
  <c r="F52" i="4"/>
  <c r="F51" i="4"/>
  <c r="E50" i="4"/>
  <c r="D50" i="4"/>
  <c r="F50" i="4" s="1"/>
  <c r="D49" i="4"/>
  <c r="F48" i="4"/>
  <c r="F47" i="4"/>
  <c r="F46" i="4"/>
  <c r="F45" i="4"/>
  <c r="F44" i="4"/>
  <c r="E44" i="4"/>
  <c r="D44" i="4"/>
  <c r="D43" i="4" s="1"/>
  <c r="C39" i="1" s="1"/>
  <c r="F43" i="4"/>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G41" i="3"/>
  <c r="B41" i="3"/>
  <c r="G40" i="3"/>
  <c r="B40" i="3"/>
  <c r="G39" i="3"/>
  <c r="B39" i="3"/>
  <c r="H38" i="3"/>
  <c r="G38" i="3"/>
  <c r="B38" i="3"/>
  <c r="I36" i="3"/>
  <c r="H36" i="3"/>
  <c r="G36" i="3"/>
  <c r="B36" i="3"/>
  <c r="H35" i="3"/>
  <c r="G35" i="3"/>
  <c r="B35" i="3"/>
  <c r="H34" i="3"/>
  <c r="G34" i="3"/>
  <c r="B34" i="3"/>
  <c r="G33" i="3"/>
  <c r="B33" i="3"/>
  <c r="G31" i="3"/>
  <c r="B31" i="3"/>
  <c r="I30"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C1683" i="1"/>
  <c r="G1683" i="1" s="1"/>
  <c r="H1682" i="1"/>
  <c r="G1682" i="1"/>
  <c r="C1682" i="1"/>
  <c r="C1681" i="1"/>
  <c r="C1680" i="1"/>
  <c r="H1679" i="1"/>
  <c r="C1679" i="1"/>
  <c r="G1679" i="1" s="1"/>
  <c r="H1678" i="1"/>
  <c r="G1678" i="1"/>
  <c r="C1678" i="1"/>
  <c r="C1677" i="1"/>
  <c r="C1676" i="1"/>
  <c r="H1675" i="1"/>
  <c r="C1675" i="1"/>
  <c r="G1675" i="1" s="1"/>
  <c r="H1674" i="1"/>
  <c r="G1674" i="1"/>
  <c r="C1673" i="1"/>
  <c r="H1673" i="1" s="1"/>
  <c r="C1672" i="1"/>
  <c r="H1671" i="1"/>
  <c r="C1671" i="1"/>
  <c r="G1671" i="1" s="1"/>
  <c r="H1670" i="1"/>
  <c r="G1670" i="1"/>
  <c r="C1670" i="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C1659" i="1"/>
  <c r="G1659" i="1" s="1"/>
  <c r="H1658" i="1"/>
  <c r="G1658" i="1"/>
  <c r="C1658" i="1"/>
  <c r="C1657" i="1"/>
  <c r="H1657" i="1" s="1"/>
  <c r="C1656" i="1"/>
  <c r="H1655" i="1"/>
  <c r="C1655" i="1"/>
  <c r="G1655" i="1" s="1"/>
  <c r="H1654" i="1"/>
  <c r="G1654" i="1"/>
  <c r="C1653" i="1"/>
  <c r="H1653" i="1" s="1"/>
  <c r="C1652" i="1"/>
  <c r="H1651" i="1"/>
  <c r="C1651" i="1"/>
  <c r="G1651" i="1" s="1"/>
  <c r="H1650" i="1"/>
  <c r="G1650" i="1"/>
  <c r="C1650" i="1"/>
  <c r="C1649" i="1"/>
  <c r="H1649" i="1" s="1"/>
  <c r="C1648" i="1"/>
  <c r="H1647" i="1"/>
  <c r="C1647" i="1"/>
  <c r="G1647" i="1" s="1"/>
  <c r="H1646" i="1"/>
  <c r="G1646" i="1"/>
  <c r="C1646" i="1"/>
  <c r="C1645" i="1"/>
  <c r="H1645" i="1" s="1"/>
  <c r="C1644" i="1"/>
  <c r="H1643" i="1"/>
  <c r="C1643" i="1"/>
  <c r="G1643" i="1" s="1"/>
  <c r="H1642" i="1"/>
  <c r="G1642" i="1"/>
  <c r="C1642" i="1"/>
  <c r="C1641" i="1"/>
  <c r="H1641" i="1" s="1"/>
  <c r="C1640" i="1"/>
  <c r="H1639" i="1"/>
  <c r="C1639" i="1"/>
  <c r="G1639" i="1" s="1"/>
  <c r="H1638" i="1"/>
  <c r="G1638" i="1"/>
  <c r="C1638" i="1"/>
  <c r="C1637" i="1"/>
  <c r="H1637" i="1" s="1"/>
  <c r="C1636" i="1"/>
  <c r="H1635" i="1"/>
  <c r="C1635" i="1"/>
  <c r="G1635" i="1" s="1"/>
  <c r="G1633" i="1"/>
  <c r="C1633" i="1"/>
  <c r="H1633" i="1" s="1"/>
  <c r="C1632" i="1"/>
  <c r="H1631" i="1"/>
  <c r="C1631" i="1"/>
  <c r="G1631" i="1" s="1"/>
  <c r="H1630" i="1"/>
  <c r="G1630" i="1"/>
  <c r="C1630" i="1"/>
  <c r="G1629" i="1"/>
  <c r="C1629" i="1"/>
  <c r="H1629" i="1" s="1"/>
  <c r="H1627" i="1"/>
  <c r="C1627" i="1"/>
  <c r="G1627" i="1" s="1"/>
  <c r="H1626" i="1"/>
  <c r="G1626" i="1"/>
  <c r="C1626" i="1"/>
  <c r="G1625" i="1"/>
  <c r="C1625" i="1"/>
  <c r="H1625" i="1" s="1"/>
  <c r="C1624" i="1"/>
  <c r="H1623" i="1"/>
  <c r="C1623" i="1"/>
  <c r="G1623" i="1" s="1"/>
  <c r="C1620" i="1"/>
  <c r="H1619" i="1"/>
  <c r="C1619" i="1"/>
  <c r="G1619" i="1" s="1"/>
  <c r="H1618" i="1"/>
  <c r="G1618" i="1"/>
  <c r="C1618" i="1"/>
  <c r="C1617" i="1"/>
  <c r="C1616" i="1"/>
  <c r="H1615" i="1"/>
  <c r="C1615" i="1"/>
  <c r="G1615" i="1" s="1"/>
  <c r="H1614" i="1"/>
  <c r="G1614" i="1"/>
  <c r="C1614" i="1"/>
  <c r="C1613" i="1"/>
  <c r="C1612" i="1"/>
  <c r="H1611" i="1"/>
  <c r="C1611" i="1"/>
  <c r="G1611" i="1" s="1"/>
  <c r="H1610" i="1"/>
  <c r="G1610" i="1"/>
  <c r="C1610" i="1"/>
  <c r="C1609" i="1"/>
  <c r="C1608" i="1"/>
  <c r="H1607" i="1"/>
  <c r="C1607" i="1"/>
  <c r="G1607" i="1" s="1"/>
  <c r="C1606" i="1"/>
  <c r="H1606" i="1" s="1"/>
  <c r="C1605" i="1"/>
  <c r="C1604" i="1"/>
  <c r="H1603" i="1"/>
  <c r="C1603" i="1"/>
  <c r="G1603" i="1" s="1"/>
  <c r="C1601" i="1"/>
  <c r="C1600" i="1"/>
  <c r="H1599" i="1"/>
  <c r="C1599" i="1"/>
  <c r="G1599" i="1" s="1"/>
  <c r="H1598" i="1"/>
  <c r="G1598" i="1"/>
  <c r="C1598" i="1"/>
  <c r="C1597" i="1"/>
  <c r="C1596" i="1"/>
  <c r="H1595" i="1"/>
  <c r="C1595" i="1"/>
  <c r="G1595" i="1" s="1"/>
  <c r="H1594" i="1"/>
  <c r="C1594" i="1"/>
  <c r="G1594" i="1" s="1"/>
  <c r="C1593" i="1"/>
  <c r="C1592" i="1"/>
  <c r="H1591" i="1"/>
  <c r="C1591" i="1"/>
  <c r="G1591" i="1" s="1"/>
  <c r="H1590" i="1"/>
  <c r="G1590" i="1"/>
  <c r="C1590" i="1"/>
  <c r="C1589" i="1"/>
  <c r="C1588" i="1"/>
  <c r="H1587" i="1"/>
  <c r="C1587" i="1"/>
  <c r="G1587" i="1" s="1"/>
  <c r="H1586" i="1"/>
  <c r="G1586" i="1"/>
  <c r="C1586" i="1"/>
  <c r="C1585" i="1"/>
  <c r="C1584" i="1"/>
  <c r="H1582" i="1"/>
  <c r="G1582" i="1"/>
  <c r="C1582" i="1"/>
  <c r="H1581" i="1"/>
  <c r="D1581" i="1"/>
  <c r="C1581" i="1"/>
  <c r="J1580" i="1"/>
  <c r="G1580" i="1"/>
  <c r="D1580" i="1"/>
  <c r="C1580" i="1"/>
  <c r="H1580" i="1" s="1"/>
  <c r="H1579" i="1"/>
  <c r="D1579" i="1"/>
  <c r="C1579" i="1"/>
  <c r="J1578" i="1"/>
  <c r="G1578" i="1"/>
  <c r="I1578" i="1" s="1"/>
  <c r="D1578" i="1"/>
  <c r="C1578" i="1"/>
  <c r="H1578" i="1" s="1"/>
  <c r="D1577" i="1"/>
  <c r="G1577" i="1" s="1"/>
  <c r="C1577" i="1"/>
  <c r="H1576" i="1"/>
  <c r="D1576" i="1"/>
  <c r="C1576" i="1"/>
  <c r="D1575" i="1"/>
  <c r="C1575" i="1"/>
  <c r="D1574" i="1"/>
  <c r="H1574" i="1" s="1"/>
  <c r="C1574" i="1"/>
  <c r="D1573" i="1"/>
  <c r="C1573" i="1"/>
  <c r="D1572" i="1"/>
  <c r="G1572" i="1" s="1"/>
  <c r="C1572" i="1"/>
  <c r="C1571" i="1"/>
  <c r="D1570" i="1"/>
  <c r="C1570" i="1"/>
  <c r="D1569" i="1"/>
  <c r="G1569" i="1" s="1"/>
  <c r="C1569" i="1"/>
  <c r="D1568" i="1"/>
  <c r="C1568" i="1"/>
  <c r="J1567" i="1"/>
  <c r="D1567" i="1"/>
  <c r="G1567" i="1" s="1"/>
  <c r="C1567" i="1"/>
  <c r="D1566" i="1"/>
  <c r="C1566" i="1"/>
  <c r="J1565" i="1"/>
  <c r="D1565" i="1"/>
  <c r="G1565" i="1" s="1"/>
  <c r="C1565" i="1"/>
  <c r="H1565" i="1" s="1"/>
  <c r="D1564" i="1"/>
  <c r="C1564" i="1"/>
  <c r="C1563" i="1"/>
  <c r="D1562" i="1"/>
  <c r="J1562" i="1" s="1"/>
  <c r="C1562" i="1"/>
  <c r="H1561" i="1"/>
  <c r="D1561" i="1"/>
  <c r="C1561" i="1"/>
  <c r="G1560" i="1"/>
  <c r="D1560" i="1"/>
  <c r="J1560" i="1" s="1"/>
  <c r="C1560" i="1"/>
  <c r="H1560" i="1" s="1"/>
  <c r="D1559" i="1"/>
  <c r="H1559" i="1" s="1"/>
  <c r="C1559" i="1"/>
  <c r="J1558" i="1"/>
  <c r="D1558" i="1"/>
  <c r="G1558" i="1" s="1"/>
  <c r="C1558" i="1"/>
  <c r="H1557" i="1"/>
  <c r="D1557" i="1"/>
  <c r="C1557" i="1"/>
  <c r="D1556" i="1"/>
  <c r="H1556" i="1" s="1"/>
  <c r="C1556" i="1"/>
  <c r="C1555" i="1"/>
  <c r="D1554" i="1"/>
  <c r="J1554" i="1" s="1"/>
  <c r="C1554" i="1"/>
  <c r="D1553" i="1"/>
  <c r="C1553" i="1"/>
  <c r="D1552" i="1"/>
  <c r="J1552" i="1" s="1"/>
  <c r="C1552" i="1"/>
  <c r="D1551" i="1"/>
  <c r="C1551" i="1"/>
  <c r="D1550" i="1"/>
  <c r="J1550" i="1" s="1"/>
  <c r="C1550" i="1"/>
  <c r="D1549" i="1"/>
  <c r="C1549" i="1"/>
  <c r="D1548" i="1"/>
  <c r="J1548" i="1" s="1"/>
  <c r="C1548" i="1"/>
  <c r="H1547" i="1"/>
  <c r="G1547" i="1"/>
  <c r="C1547" i="1"/>
  <c r="J1547" i="1" s="1"/>
  <c r="D1546" i="1"/>
  <c r="J1546" i="1" s="1"/>
  <c r="C1546" i="1"/>
  <c r="H1545" i="1"/>
  <c r="D1545" i="1"/>
  <c r="G1545" i="1" s="1"/>
  <c r="C1545" i="1"/>
  <c r="J1544" i="1"/>
  <c r="D1544" i="1"/>
  <c r="C1544" i="1"/>
  <c r="H1543" i="1"/>
  <c r="G1543" i="1"/>
  <c r="D1543" i="1"/>
  <c r="C1543" i="1"/>
  <c r="J1543" i="1" s="1"/>
  <c r="D1542" i="1"/>
  <c r="J1542" i="1" s="1"/>
  <c r="C1542" i="1"/>
  <c r="H1541" i="1"/>
  <c r="G1541" i="1"/>
  <c r="D1541" i="1"/>
  <c r="C1541" i="1"/>
  <c r="J1541" i="1" s="1"/>
  <c r="D1540" i="1"/>
  <c r="H1540" i="1" s="1"/>
  <c r="C1540"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D1502" i="1"/>
  <c r="G1502" i="1" s="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C1402" i="1"/>
  <c r="C1401" i="1"/>
  <c r="H1400" i="1"/>
  <c r="G1400" i="1"/>
  <c r="D1400" i="1"/>
  <c r="C1400" i="1"/>
  <c r="D1399" i="1"/>
  <c r="C1399" i="1"/>
  <c r="H1399" i="1" s="1"/>
  <c r="H1398" i="1"/>
  <c r="G1398" i="1"/>
  <c r="D1398" i="1"/>
  <c r="C1398" i="1"/>
  <c r="D1397" i="1"/>
  <c r="C1397" i="1"/>
  <c r="H1397" i="1" s="1"/>
  <c r="H1396" i="1"/>
  <c r="G1396" i="1"/>
  <c r="D1396" i="1"/>
  <c r="C1396" i="1"/>
  <c r="D1395" i="1"/>
  <c r="C1395" i="1"/>
  <c r="H1395" i="1" s="1"/>
  <c r="H1394" i="1"/>
  <c r="G1394" i="1"/>
  <c r="D1394" i="1"/>
  <c r="C1394" i="1"/>
  <c r="D1393" i="1"/>
  <c r="C1393" i="1"/>
  <c r="H1393" i="1" s="1"/>
  <c r="H1392" i="1"/>
  <c r="G1392" i="1"/>
  <c r="D1392" i="1"/>
  <c r="C1392" i="1"/>
  <c r="D1391" i="1"/>
  <c r="C1391" i="1"/>
  <c r="H1391" i="1" s="1"/>
  <c r="D1390" i="1"/>
  <c r="C1390" i="1"/>
  <c r="H1390" i="1" s="1"/>
  <c r="D1389" i="1"/>
  <c r="C1389" i="1"/>
  <c r="H1389" i="1" s="1"/>
  <c r="D1388" i="1"/>
  <c r="C1388" i="1"/>
  <c r="H1388" i="1" s="1"/>
  <c r="D1387" i="1"/>
  <c r="C1387" i="1"/>
  <c r="D1386" i="1"/>
  <c r="H1386" i="1" s="1"/>
  <c r="C1386" i="1"/>
  <c r="D1385" i="1"/>
  <c r="G1385" i="1" s="1"/>
  <c r="C1385" i="1"/>
  <c r="H1385" i="1" s="1"/>
  <c r="H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C1342" i="1"/>
  <c r="D1341" i="1"/>
  <c r="H1341" i="1" s="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D1307" i="1"/>
  <c r="H1307" i="1" s="1"/>
  <c r="C1307" i="1"/>
  <c r="D1306" i="1"/>
  <c r="H1306" i="1" s="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D1293" i="1"/>
  <c r="C1293" i="1"/>
  <c r="G1293" i="1" s="1"/>
  <c r="H1292" i="1"/>
  <c r="D1292" i="1"/>
  <c r="C1292" i="1"/>
  <c r="G1292" i="1" s="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C1268" i="1"/>
  <c r="D1267" i="1"/>
  <c r="H1267" i="1" s="1"/>
  <c r="C1267" i="1"/>
  <c r="D1266" i="1"/>
  <c r="H1266" i="1" s="1"/>
  <c r="C1266" i="1"/>
  <c r="H1265" i="1"/>
  <c r="D1265" i="1"/>
  <c r="G1265" i="1" s="1"/>
  <c r="C1265" i="1"/>
  <c r="C1264" i="1"/>
  <c r="D1263" i="1"/>
  <c r="H1263" i="1" s="1"/>
  <c r="C1263" i="1"/>
  <c r="D1262" i="1"/>
  <c r="H1262" i="1" s="1"/>
  <c r="C1262" i="1"/>
  <c r="D1261" i="1"/>
  <c r="H1261" i="1" s="1"/>
  <c r="C1261" i="1"/>
  <c r="D1260" i="1"/>
  <c r="H1260" i="1" s="1"/>
  <c r="C1260" i="1"/>
  <c r="H1258" i="1"/>
  <c r="G1258" i="1"/>
  <c r="D1258" i="1"/>
  <c r="C1258" i="1"/>
  <c r="D1257" i="1"/>
  <c r="H1257" i="1" s="1"/>
  <c r="C1257" i="1"/>
  <c r="D1256" i="1"/>
  <c r="H1256" i="1" s="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D1202" i="1"/>
  <c r="H1202" i="1" s="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H1187" i="1"/>
  <c r="G1187" i="1"/>
  <c r="D1187" i="1"/>
  <c r="C1187" i="1"/>
  <c r="H1186" i="1"/>
  <c r="G1186" i="1"/>
  <c r="D1186" i="1"/>
  <c r="C1186" i="1"/>
  <c r="C1185" i="1"/>
  <c r="H1184" i="1"/>
  <c r="D1184" i="1"/>
  <c r="G1184" i="1" s="1"/>
  <c r="C1184" i="1"/>
  <c r="H1183" i="1"/>
  <c r="G1183" i="1"/>
  <c r="D1183" i="1"/>
  <c r="C1183"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D1166" i="1"/>
  <c r="G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H1154" i="1"/>
  <c r="G1154" i="1"/>
  <c r="D1154" i="1"/>
  <c r="C1154" i="1"/>
  <c r="H1153" i="1"/>
  <c r="G1153" i="1"/>
  <c r="D1153" i="1"/>
  <c r="C1153" i="1"/>
  <c r="D1152"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D1085" i="1"/>
  <c r="H1085" i="1" s="1"/>
  <c r="C1085" i="1"/>
  <c r="H1084" i="1"/>
  <c r="G1084" i="1"/>
  <c r="D1084" i="1"/>
  <c r="C1084" i="1"/>
  <c r="H1083" i="1"/>
  <c r="G1083" i="1"/>
  <c r="D1083" i="1"/>
  <c r="C1083" i="1"/>
  <c r="H1082" i="1"/>
  <c r="G1082" i="1"/>
  <c r="D1082" i="1"/>
  <c r="C1082" i="1"/>
  <c r="G1081" i="1"/>
  <c r="C1081" i="1"/>
  <c r="H1080" i="1"/>
  <c r="G1080" i="1"/>
  <c r="D1080" i="1"/>
  <c r="C1080" i="1"/>
  <c r="H1079" i="1"/>
  <c r="G1079" i="1"/>
  <c r="D1079" i="1"/>
  <c r="C1079" i="1"/>
  <c r="H1078" i="1"/>
  <c r="G1078" i="1"/>
  <c r="D1078" i="1"/>
  <c r="C1078" i="1"/>
  <c r="H1077" i="1"/>
  <c r="G1077" i="1"/>
  <c r="D1077" i="1"/>
  <c r="C1077" i="1"/>
  <c r="D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H1059" i="1"/>
  <c r="D1059" i="1"/>
  <c r="G1059" i="1" s="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G1046" i="1"/>
  <c r="C1046" i="1"/>
  <c r="H1045" i="1"/>
  <c r="G1045" i="1"/>
  <c r="D1045" i="1"/>
  <c r="C1045" i="1"/>
  <c r="H1044" i="1"/>
  <c r="G1044" i="1"/>
  <c r="D1044" i="1"/>
  <c r="C1044" i="1"/>
  <c r="H1043" i="1"/>
  <c r="G1043" i="1"/>
  <c r="D1043" i="1"/>
  <c r="C1043" i="1"/>
  <c r="H1042" i="1"/>
  <c r="G1042" i="1"/>
  <c r="D1042" i="1"/>
  <c r="C1042" i="1"/>
  <c r="H1041" i="1"/>
  <c r="G1041" i="1"/>
  <c r="D1041" i="1"/>
  <c r="C1041" i="1"/>
  <c r="D1040" i="1"/>
  <c r="H1039" i="1"/>
  <c r="D1039" i="1"/>
  <c r="G1039" i="1" s="1"/>
  <c r="C1039" i="1"/>
  <c r="H1038" i="1"/>
  <c r="G1038" i="1"/>
  <c r="D1038" i="1"/>
  <c r="C1038" i="1"/>
  <c r="H1037" i="1"/>
  <c r="G1037" i="1"/>
  <c r="D1037" i="1"/>
  <c r="C1037" i="1"/>
  <c r="H1036" i="1"/>
  <c r="G1036" i="1"/>
  <c r="D1036" i="1"/>
  <c r="C1036" i="1"/>
  <c r="H1035" i="1"/>
  <c r="D1035" i="1"/>
  <c r="G1035" i="1" s="1"/>
  <c r="C1035" i="1"/>
  <c r="D1034" i="1"/>
  <c r="G1034" i="1" s="1"/>
  <c r="C1034" i="1"/>
  <c r="H1033" i="1"/>
  <c r="D1033" i="1"/>
  <c r="G1033" i="1" s="1"/>
  <c r="C1033" i="1"/>
  <c r="H1032" i="1"/>
  <c r="G1032" i="1"/>
  <c r="D1032" i="1"/>
  <c r="C1032" i="1"/>
  <c r="H1031" i="1"/>
  <c r="D1031" i="1"/>
  <c r="G1031" i="1" s="1"/>
  <c r="C1031" i="1"/>
  <c r="H1030" i="1"/>
  <c r="G1030" i="1"/>
  <c r="D1030" i="1"/>
  <c r="C1030" i="1"/>
  <c r="H1029" i="1"/>
  <c r="G1029" i="1"/>
  <c r="D1029" i="1"/>
  <c r="C1029" i="1"/>
  <c r="H1028" i="1"/>
  <c r="D1028" i="1"/>
  <c r="G1028" i="1" s="1"/>
  <c r="C1028" i="1"/>
  <c r="H1027" i="1"/>
  <c r="D1027" i="1"/>
  <c r="G1027" i="1" s="1"/>
  <c r="C1027" i="1"/>
  <c r="H1026" i="1"/>
  <c r="G1026" i="1"/>
  <c r="D1026" i="1"/>
  <c r="C1026" i="1"/>
  <c r="H1025" i="1"/>
  <c r="D1025" i="1"/>
  <c r="G1025" i="1" s="1"/>
  <c r="C1025" i="1"/>
  <c r="C1024" i="1"/>
  <c r="H1023" i="1"/>
  <c r="D1023" i="1"/>
  <c r="G1023" i="1" s="1"/>
  <c r="C1023" i="1"/>
  <c r="H1022" i="1"/>
  <c r="G1022" i="1"/>
  <c r="D1022" i="1"/>
  <c r="C1022" i="1"/>
  <c r="D1021" i="1"/>
  <c r="G1021" i="1" s="1"/>
  <c r="C1021" i="1"/>
  <c r="H1020" i="1"/>
  <c r="D1020" i="1"/>
  <c r="G1020" i="1" s="1"/>
  <c r="C1020" i="1"/>
  <c r="H1019" i="1"/>
  <c r="G1019" i="1"/>
  <c r="D1019" i="1"/>
  <c r="C1019" i="1"/>
  <c r="C1018" i="1"/>
  <c r="H1016" i="1"/>
  <c r="D1016" i="1"/>
  <c r="G1016" i="1" s="1"/>
  <c r="C1016" i="1"/>
  <c r="H1015" i="1"/>
  <c r="D1015" i="1"/>
  <c r="G1015" i="1" s="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D735" i="1"/>
  <c r="H735" i="1" s="1"/>
  <c r="C735" i="1"/>
  <c r="D734" i="1"/>
  <c r="H734" i="1" s="1"/>
  <c r="C734" i="1"/>
  <c r="H733" i="1"/>
  <c r="G733" i="1"/>
  <c r="D733" i="1"/>
  <c r="C733" i="1"/>
  <c r="H732" i="1"/>
  <c r="G732" i="1"/>
  <c r="D732" i="1"/>
  <c r="C732" i="1"/>
  <c r="D731" i="1"/>
  <c r="H731" i="1" s="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D646" i="1"/>
  <c r="G646" i="1" s="1"/>
  <c r="C646" i="1"/>
  <c r="H645" i="1"/>
  <c r="G645" i="1"/>
  <c r="D645" i="1"/>
  <c r="C645"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H538" i="1"/>
  <c r="G538" i="1"/>
  <c r="D538" i="1"/>
  <c r="C538" i="1"/>
  <c r="H537" i="1"/>
  <c r="G537" i="1"/>
  <c r="D537" i="1"/>
  <c r="C537"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C474" i="1"/>
  <c r="H472" i="1"/>
  <c r="G472" i="1"/>
  <c r="D472" i="1"/>
  <c r="C472" i="1"/>
  <c r="H471" i="1"/>
  <c r="G471" i="1"/>
  <c r="D471" i="1"/>
  <c r="C471"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D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G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3" i="1"/>
  <c r="G433" i="1"/>
  <c r="D433" i="1"/>
  <c r="C433" i="1"/>
  <c r="H432" i="1"/>
  <c r="G432" i="1"/>
  <c r="D432" i="1"/>
  <c r="C432" i="1"/>
  <c r="C431" i="1"/>
  <c r="H430" i="1"/>
  <c r="G430" i="1"/>
  <c r="D430" i="1"/>
  <c r="C430" i="1"/>
  <c r="H429" i="1"/>
  <c r="G429" i="1"/>
  <c r="D429" i="1"/>
  <c r="C429" i="1"/>
  <c r="H428" i="1"/>
  <c r="G428" i="1"/>
  <c r="D428" i="1"/>
  <c r="C428" i="1"/>
  <c r="H427" i="1"/>
  <c r="G427" i="1"/>
  <c r="D427" i="1"/>
  <c r="C427" i="1"/>
  <c r="D426" i="1"/>
  <c r="H423" i="1"/>
  <c r="G423" i="1"/>
  <c r="D423" i="1"/>
  <c r="C423" i="1"/>
  <c r="H422" i="1"/>
  <c r="D422" i="1"/>
  <c r="G422" i="1" s="1"/>
  <c r="C422" i="1"/>
  <c r="C421" i="1"/>
  <c r="H416" i="1"/>
  <c r="G416" i="1"/>
  <c r="D416" i="1"/>
  <c r="C416" i="1"/>
  <c r="H415" i="1"/>
  <c r="D415" i="1"/>
  <c r="G415" i="1" s="1"/>
  <c r="C415" i="1"/>
  <c r="H414" i="1"/>
  <c r="G414" i="1"/>
  <c r="D414" i="1"/>
  <c r="C414" i="1"/>
  <c r="H411" i="1"/>
  <c r="G411" i="1"/>
  <c r="D411" i="1"/>
  <c r="C411" i="1"/>
  <c r="H410" i="1"/>
  <c r="G410" i="1"/>
  <c r="D410" i="1"/>
  <c r="C410" i="1"/>
  <c r="H409" i="1"/>
  <c r="G409" i="1"/>
  <c r="D409" i="1"/>
  <c r="C409" i="1"/>
  <c r="H408" i="1"/>
  <c r="D408" i="1"/>
  <c r="G408" i="1" s="1"/>
  <c r="C408" i="1"/>
  <c r="D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D384" i="1"/>
  <c r="H384" i="1" s="1"/>
  <c r="C384" i="1"/>
  <c r="D383" i="1"/>
  <c r="H383" i="1" s="1"/>
  <c r="C383" i="1"/>
  <c r="H382" i="1"/>
  <c r="G382" i="1"/>
  <c r="D382" i="1"/>
  <c r="C382" i="1"/>
  <c r="H381" i="1"/>
  <c r="G381" i="1"/>
  <c r="D381" i="1"/>
  <c r="C381" i="1"/>
  <c r="H380" i="1"/>
  <c r="G380" i="1"/>
  <c r="D380" i="1"/>
  <c r="C380" i="1"/>
  <c r="H379" i="1"/>
  <c r="G379" i="1"/>
  <c r="D379" i="1"/>
  <c r="C379" i="1"/>
  <c r="H378" i="1"/>
  <c r="G378" i="1"/>
  <c r="D378" i="1"/>
  <c r="C378" i="1"/>
  <c r="D377" i="1"/>
  <c r="H377" i="1" s="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D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D332" i="1"/>
  <c r="G332" i="1" s="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G322" i="1"/>
  <c r="C322" i="1"/>
  <c r="H321" i="1"/>
  <c r="G321" i="1"/>
  <c r="D321" i="1"/>
  <c r="C321" i="1"/>
  <c r="H320" i="1"/>
  <c r="G320" i="1"/>
  <c r="D320" i="1"/>
  <c r="C320" i="1"/>
  <c r="H319" i="1"/>
  <c r="G319" i="1"/>
  <c r="D319" i="1"/>
  <c r="C319" i="1"/>
  <c r="H318" i="1"/>
  <c r="G318" i="1"/>
  <c r="D318" i="1"/>
  <c r="C318" i="1"/>
  <c r="D317" i="1"/>
  <c r="H315" i="1"/>
  <c r="G315" i="1"/>
  <c r="D315" i="1"/>
  <c r="C315" i="1"/>
  <c r="H314" i="1"/>
  <c r="G314" i="1"/>
  <c r="D314" i="1"/>
  <c r="C314" i="1"/>
  <c r="H313" i="1"/>
  <c r="G313" i="1"/>
  <c r="D313" i="1"/>
  <c r="C313" i="1"/>
  <c r="H312" i="1"/>
  <c r="G312" i="1"/>
  <c r="D312" i="1"/>
  <c r="C312" i="1"/>
  <c r="H311" i="1"/>
  <c r="G311" i="1"/>
  <c r="D311" i="1"/>
  <c r="C311" i="1"/>
  <c r="H310" i="1"/>
  <c r="G310" i="1"/>
  <c r="D310" i="1"/>
  <c r="C310" i="1"/>
  <c r="D309" i="1"/>
  <c r="H308" i="1"/>
  <c r="G308" i="1"/>
  <c r="D308" i="1"/>
  <c r="C308" i="1"/>
  <c r="H307" i="1"/>
  <c r="G307" i="1"/>
  <c r="D307" i="1"/>
  <c r="C307" i="1"/>
  <c r="H306" i="1"/>
  <c r="G306" i="1"/>
  <c r="D306" i="1"/>
  <c r="C306" i="1"/>
  <c r="H305" i="1"/>
  <c r="G305" i="1"/>
  <c r="D305" i="1"/>
  <c r="C305" i="1"/>
  <c r="H302" i="1"/>
  <c r="D302" i="1"/>
  <c r="G302" i="1" s="1"/>
  <c r="C302" i="1"/>
  <c r="D301" i="1"/>
  <c r="H301" i="1" s="1"/>
  <c r="C301" i="1"/>
  <c r="D300" i="1"/>
  <c r="H300" i="1" s="1"/>
  <c r="C300" i="1"/>
  <c r="H299" i="1"/>
  <c r="D299" i="1"/>
  <c r="G299" i="1" s="1"/>
  <c r="C299" i="1"/>
  <c r="H298" i="1"/>
  <c r="D298" i="1"/>
  <c r="G298" i="1" s="1"/>
  <c r="C298" i="1"/>
  <c r="D294" i="1"/>
  <c r="G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D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C199" i="1"/>
  <c r="H197" i="1"/>
  <c r="D197" i="1"/>
  <c r="G197" i="1" s="1"/>
  <c r="C197" i="1"/>
  <c r="H196" i="1"/>
  <c r="G196" i="1"/>
  <c r="D196" i="1"/>
  <c r="C196" i="1"/>
  <c r="D195" i="1"/>
  <c r="H195" i="1" s="1"/>
  <c r="C195" i="1"/>
  <c r="H194" i="1"/>
  <c r="G194" i="1"/>
  <c r="D194" i="1"/>
  <c r="C194" i="1"/>
  <c r="H193" i="1"/>
  <c r="G193" i="1"/>
  <c r="D193" i="1"/>
  <c r="C193" i="1"/>
  <c r="H192" i="1"/>
  <c r="D192" i="1"/>
  <c r="G192" i="1" s="1"/>
  <c r="C192" i="1"/>
  <c r="D191" i="1"/>
  <c r="H191" i="1" s="1"/>
  <c r="C191" i="1"/>
  <c r="C190" i="1"/>
  <c r="H189" i="1"/>
  <c r="G189" i="1"/>
  <c r="D189" i="1"/>
  <c r="C189" i="1"/>
  <c r="H188" i="1"/>
  <c r="G188" i="1"/>
  <c r="D188" i="1"/>
  <c r="C188" i="1"/>
  <c r="H187" i="1"/>
  <c r="G187" i="1"/>
  <c r="D187" i="1"/>
  <c r="C187" i="1"/>
  <c r="H186" i="1"/>
  <c r="G186" i="1"/>
  <c r="D186" i="1"/>
  <c r="C186" i="1"/>
  <c r="G185" i="1"/>
  <c r="C185" i="1"/>
  <c r="H184" i="1"/>
  <c r="G184" i="1"/>
  <c r="D184" i="1"/>
  <c r="C184" i="1"/>
  <c r="H183" i="1"/>
  <c r="G183" i="1"/>
  <c r="D183" i="1"/>
  <c r="C183" i="1"/>
  <c r="H182" i="1"/>
  <c r="D182" i="1"/>
  <c r="G182" i="1" s="1"/>
  <c r="C182" i="1"/>
  <c r="H181" i="1"/>
  <c r="G181" i="1"/>
  <c r="D181" i="1"/>
  <c r="C181" i="1"/>
  <c r="H180" i="1"/>
  <c r="G180" i="1"/>
  <c r="D180" i="1"/>
  <c r="C180" i="1"/>
  <c r="H179" i="1"/>
  <c r="D179" i="1"/>
  <c r="G179" i="1" s="1"/>
  <c r="C179" i="1"/>
  <c r="H178" i="1"/>
  <c r="D178" i="1"/>
  <c r="G178" i="1" s="1"/>
  <c r="C178" i="1"/>
  <c r="H177" i="1"/>
  <c r="G177" i="1"/>
  <c r="D177" i="1"/>
  <c r="C177" i="1"/>
  <c r="H176" i="1"/>
  <c r="D176" i="1"/>
  <c r="G176" i="1" s="1"/>
  <c r="C176" i="1"/>
  <c r="D175" i="1"/>
  <c r="H175" i="1" s="1"/>
  <c r="C175" i="1"/>
  <c r="C174" i="1"/>
  <c r="D173" i="1"/>
  <c r="H173" i="1" s="1"/>
  <c r="C173" i="1"/>
  <c r="H172" i="1"/>
  <c r="G172" i="1"/>
  <c r="D172" i="1"/>
  <c r="C172" i="1"/>
  <c r="D171" i="1"/>
  <c r="H171" i="1" s="1"/>
  <c r="C171" i="1"/>
  <c r="D170" i="1"/>
  <c r="H170" i="1" s="1"/>
  <c r="C170" i="1"/>
  <c r="D169" i="1"/>
  <c r="H169" i="1" s="1"/>
  <c r="C169" i="1"/>
  <c r="H168" i="1"/>
  <c r="G168" i="1"/>
  <c r="D168" i="1"/>
  <c r="C168" i="1"/>
  <c r="D167" i="1"/>
  <c r="H167" i="1" s="1"/>
  <c r="C167" i="1"/>
  <c r="D166" i="1"/>
  <c r="H166" i="1" s="1"/>
  <c r="C166" i="1"/>
  <c r="H165" i="1"/>
  <c r="G165" i="1"/>
  <c r="D165" i="1"/>
  <c r="C165" i="1"/>
  <c r="D164" i="1"/>
  <c r="H164" i="1" s="1"/>
  <c r="C164" i="1"/>
  <c r="H163" i="1"/>
  <c r="G163" i="1"/>
  <c r="D163" i="1"/>
  <c r="C163" i="1"/>
  <c r="H162" i="1"/>
  <c r="G162" i="1"/>
  <c r="D162" i="1"/>
  <c r="C162" i="1"/>
  <c r="D161" i="1"/>
  <c r="H159" i="1"/>
  <c r="G159" i="1"/>
  <c r="D159" i="1"/>
  <c r="C159" i="1"/>
  <c r="H158" i="1"/>
  <c r="D158" i="1"/>
  <c r="G158" i="1" s="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D151" i="1"/>
  <c r="G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G137" i="1"/>
  <c r="D137" i="1"/>
  <c r="D135" i="1"/>
  <c r="H135" i="1" s="1"/>
  <c r="C135" i="1"/>
  <c r="H134" i="1"/>
  <c r="G134" i="1"/>
  <c r="D134" i="1"/>
  <c r="C134" i="1"/>
  <c r="D133" i="1"/>
  <c r="H133" i="1" s="1"/>
  <c r="C133" i="1"/>
  <c r="D132" i="1"/>
  <c r="H132" i="1" s="1"/>
  <c r="C132" i="1"/>
  <c r="D131" i="1"/>
  <c r="H131" i="1" s="1"/>
  <c r="C131" i="1"/>
  <c r="C130" i="1"/>
  <c r="H129" i="1"/>
  <c r="G129" i="1"/>
  <c r="D129" i="1"/>
  <c r="C129" i="1"/>
  <c r="H128" i="1"/>
  <c r="G128" i="1"/>
  <c r="D128" i="1"/>
  <c r="C128" i="1"/>
  <c r="H127" i="1"/>
  <c r="G127" i="1"/>
  <c r="D127" i="1"/>
  <c r="C127" i="1"/>
  <c r="H126" i="1"/>
  <c r="G126" i="1"/>
  <c r="D126" i="1"/>
  <c r="C126" i="1"/>
  <c r="D125" i="1"/>
  <c r="D124" i="1"/>
  <c r="H124" i="1" s="1"/>
  <c r="C124" i="1"/>
  <c r="H123" i="1"/>
  <c r="G123" i="1"/>
  <c r="D123" i="1"/>
  <c r="C123" i="1"/>
  <c r="D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3" i="1"/>
  <c r="G93" i="1"/>
  <c r="D93" i="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D67" i="1"/>
  <c r="H66" i="1"/>
  <c r="G66" i="1"/>
  <c r="D66" i="1"/>
  <c r="C66" i="1"/>
  <c r="H65" i="1"/>
  <c r="G65" i="1"/>
  <c r="D65" i="1"/>
  <c r="C65" i="1"/>
  <c r="D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C54" i="1"/>
  <c r="H53" i="1"/>
  <c r="G53" i="1"/>
  <c r="D53" i="1"/>
  <c r="C53" i="1"/>
  <c r="H52" i="1"/>
  <c r="G52" i="1"/>
  <c r="D52" i="1"/>
  <c r="C52" i="1"/>
  <c r="H51" i="1"/>
  <c r="G51" i="1"/>
  <c r="D51" i="1"/>
  <c r="C51" i="1"/>
  <c r="H50" i="1"/>
  <c r="G50" i="1"/>
  <c r="D50" i="1"/>
  <c r="C50" i="1"/>
  <c r="D49" i="1"/>
  <c r="H48" i="1"/>
  <c r="G48" i="1"/>
  <c r="D48" i="1"/>
  <c r="C48" i="1"/>
  <c r="H47" i="1"/>
  <c r="G47" i="1"/>
  <c r="D47" i="1"/>
  <c r="C47" i="1"/>
  <c r="D46" i="1"/>
  <c r="H44" i="1"/>
  <c r="G44" i="1"/>
  <c r="D44" i="1"/>
  <c r="C44" i="1"/>
  <c r="H43" i="1"/>
  <c r="G43" i="1"/>
  <c r="D43" i="1"/>
  <c r="C43" i="1"/>
  <c r="H42" i="1"/>
  <c r="G42" i="1"/>
  <c r="D42" i="1"/>
  <c r="C42" i="1"/>
  <c r="H41" i="1"/>
  <c r="G41" i="1"/>
  <c r="D41" i="1"/>
  <c r="C41" i="1"/>
  <c r="H40" i="1"/>
  <c r="G40" i="1"/>
  <c r="D40" i="1"/>
  <c r="C40" i="1"/>
  <c r="H39" i="1"/>
  <c r="G39"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C3" i="1"/>
  <c r="I1580" i="1" l="1"/>
  <c r="E38" i="7"/>
  <c r="I35" i="3"/>
  <c r="D1571" i="1"/>
  <c r="H1571" i="1" s="1"/>
  <c r="H1572" i="1"/>
  <c r="J1569" i="1"/>
  <c r="H1569" i="1"/>
  <c r="I1569" i="1" s="1"/>
  <c r="H1567" i="1"/>
  <c r="I1567" i="1"/>
  <c r="I1565" i="1"/>
  <c r="E22" i="7"/>
  <c r="G1563" i="1"/>
  <c r="G1562" i="1"/>
  <c r="H1562" i="1"/>
  <c r="I1560" i="1"/>
  <c r="H1558" i="1"/>
  <c r="I1558" i="1" s="1"/>
  <c r="G1556" i="1"/>
  <c r="H1554" i="1"/>
  <c r="H1552" i="1"/>
  <c r="H1550" i="1"/>
  <c r="E6" i="7"/>
  <c r="D1539" i="1" s="1"/>
  <c r="H1548" i="1"/>
  <c r="J1545" i="1"/>
  <c r="G1540" i="1"/>
  <c r="G1266" i="1"/>
  <c r="H1342" i="1"/>
  <c r="F197" i="5"/>
  <c r="G1202" i="1"/>
  <c r="H1683" i="1"/>
  <c r="G1386" i="1"/>
  <c r="G1384" i="1"/>
  <c r="G1399" i="1"/>
  <c r="G1397" i="1"/>
  <c r="G1395" i="1"/>
  <c r="G1393" i="1"/>
  <c r="G1391" i="1"/>
  <c r="G1390" i="1"/>
  <c r="G1389" i="1"/>
  <c r="G1388" i="1"/>
  <c r="H1387" i="1"/>
  <c r="G1387" i="1"/>
  <c r="G1342" i="1"/>
  <c r="G1341" i="1"/>
  <c r="G1307" i="1"/>
  <c r="H1281" i="1"/>
  <c r="G1281" i="1"/>
  <c r="E274" i="5"/>
  <c r="D1278" i="1" s="1"/>
  <c r="G1264" i="1"/>
  <c r="H1264" i="1"/>
  <c r="G1267" i="1"/>
  <c r="G1606" i="1"/>
  <c r="H1602" i="1"/>
  <c r="G1602" i="1"/>
  <c r="G1583" i="1"/>
  <c r="H1583" i="1"/>
  <c r="G1306" i="1"/>
  <c r="G1340" i="1"/>
  <c r="G1311" i="1"/>
  <c r="E304" i="9"/>
  <c r="B304" i="9" s="1"/>
  <c r="F260" i="5"/>
  <c r="G1263" i="1"/>
  <c r="G1262" i="1"/>
  <c r="G1260" i="1"/>
  <c r="G1261" i="1"/>
  <c r="E303" i="9"/>
  <c r="B303" i="9" s="1"/>
  <c r="G1256" i="1"/>
  <c r="G1257" i="1"/>
  <c r="D1201" i="1"/>
  <c r="E337" i="9"/>
  <c r="B337" i="9" s="1"/>
  <c r="D1185" i="1"/>
  <c r="D1182" i="1"/>
  <c r="G1087" i="1"/>
  <c r="G1092" i="1"/>
  <c r="G1085" i="1"/>
  <c r="F71" i="5"/>
  <c r="F341" i="9"/>
  <c r="B341" i="9" s="1"/>
  <c r="H1034" i="1"/>
  <c r="G1024" i="1"/>
  <c r="H1024" i="1"/>
  <c r="E12" i="5"/>
  <c r="D1017" i="1" s="1"/>
  <c r="F19" i="5"/>
  <c r="H1021" i="1"/>
  <c r="E26" i="9"/>
  <c r="B26" i="9" s="1"/>
  <c r="F426" i="4"/>
  <c r="G735" i="1"/>
  <c r="G734" i="1"/>
  <c r="G731" i="1"/>
  <c r="E51" i="9"/>
  <c r="B51" i="9" s="1"/>
  <c r="F656" i="4"/>
  <c r="E294" i="9"/>
  <c r="B294" i="9" s="1"/>
  <c r="E373" i="4"/>
  <c r="D368" i="1" s="1"/>
  <c r="G383" i="1"/>
  <c r="G384" i="1"/>
  <c r="G377" i="1"/>
  <c r="G374" i="1"/>
  <c r="G375" i="1"/>
  <c r="F379" i="4"/>
  <c r="E360" i="4"/>
  <c r="D355" i="1" s="1"/>
  <c r="D331" i="1"/>
  <c r="G301" i="1"/>
  <c r="G300" i="1"/>
  <c r="D421" i="1"/>
  <c r="E648" i="4"/>
  <c r="D642" i="1" s="1"/>
  <c r="G195" i="1"/>
  <c r="B243" i="9"/>
  <c r="D190" i="1"/>
  <c r="H190" i="1" s="1"/>
  <c r="E55" i="9"/>
  <c r="B55" i="9" s="1"/>
  <c r="G191" i="1"/>
  <c r="E54" i="9"/>
  <c r="B54" i="9" s="1"/>
  <c r="D174" i="1"/>
  <c r="H174" i="1" s="1"/>
  <c r="E50" i="9"/>
  <c r="B50" i="9" s="1"/>
  <c r="G174" i="1"/>
  <c r="G175" i="1"/>
  <c r="G173" i="1"/>
  <c r="G171" i="1"/>
  <c r="G170" i="1"/>
  <c r="G169" i="1"/>
  <c r="G166" i="1"/>
  <c r="G167" i="1"/>
  <c r="E164" i="4"/>
  <c r="D160" i="1" s="1"/>
  <c r="G164" i="1"/>
  <c r="G135" i="1"/>
  <c r="G133" i="1"/>
  <c r="G131" i="1"/>
  <c r="G132" i="1"/>
  <c r="G130" i="1"/>
  <c r="G124" i="1"/>
  <c r="H1685" i="1"/>
  <c r="G1685" i="1"/>
  <c r="G1551" i="1"/>
  <c r="I1551" i="1" s="1"/>
  <c r="J1551" i="1"/>
  <c r="H1551" i="1"/>
  <c r="F98" i="4"/>
  <c r="C94" i="1"/>
  <c r="F165" i="4"/>
  <c r="D164" i="4"/>
  <c r="C161" i="1"/>
  <c r="F431" i="4"/>
  <c r="C425" i="1"/>
  <c r="F440" i="4"/>
  <c r="C434" i="1"/>
  <c r="E479" i="4"/>
  <c r="D473" i="1" s="1"/>
  <c r="D474" i="1"/>
  <c r="G431" i="1"/>
  <c r="G470" i="1"/>
  <c r="H1589" i="1"/>
  <c r="G1589" i="1"/>
  <c r="H1605" i="1"/>
  <c r="G1605" i="1"/>
  <c r="H1660" i="1"/>
  <c r="G1660" i="1"/>
  <c r="H1677" i="1"/>
  <c r="G1677" i="1"/>
  <c r="E7" i="4"/>
  <c r="D4" i="1"/>
  <c r="F49" i="4"/>
  <c r="C45" i="1"/>
  <c r="E153" i="4"/>
  <c r="H24" i="9" s="1"/>
  <c r="D150" i="1"/>
  <c r="F221" i="4"/>
  <c r="C217" i="1"/>
  <c r="F262" i="4"/>
  <c r="C258" i="1"/>
  <c r="F273" i="4"/>
  <c r="C269" i="1"/>
  <c r="F648" i="4"/>
  <c r="C642" i="1"/>
  <c r="G1573" i="1"/>
  <c r="J1573" i="1"/>
  <c r="H1597" i="1"/>
  <c r="G1597" i="1"/>
  <c r="H1613" i="1"/>
  <c r="G1613" i="1"/>
  <c r="H1668" i="1"/>
  <c r="G1668" i="1"/>
  <c r="G1549" i="1"/>
  <c r="J1549" i="1"/>
  <c r="H1549" i="1"/>
  <c r="G1553" i="1"/>
  <c r="I1553" i="1" s="1"/>
  <c r="J1553" i="1"/>
  <c r="H1553" i="1"/>
  <c r="J1575" i="1"/>
  <c r="G1575" i="1"/>
  <c r="H1593" i="1"/>
  <c r="G1593" i="1"/>
  <c r="H1609" i="1"/>
  <c r="G1609" i="1"/>
  <c r="H1664" i="1"/>
  <c r="G1664" i="1"/>
  <c r="H1681" i="1"/>
  <c r="G1681" i="1"/>
  <c r="G87" i="1"/>
  <c r="G242" i="1"/>
  <c r="H1585" i="1"/>
  <c r="G1585" i="1"/>
  <c r="H1601" i="1"/>
  <c r="G1601" i="1"/>
  <c r="H1617" i="1"/>
  <c r="G1617" i="1"/>
  <c r="H1656" i="1"/>
  <c r="G1656" i="1"/>
  <c r="H1672" i="1"/>
  <c r="G1672" i="1"/>
  <c r="D199" i="1"/>
  <c r="E202" i="4"/>
  <c r="D198" i="1" s="1"/>
  <c r="F216" i="4"/>
  <c r="C212" i="1"/>
  <c r="D202" i="4"/>
  <c r="F309" i="4"/>
  <c r="C304" i="1"/>
  <c r="F314" i="4"/>
  <c r="C309" i="1"/>
  <c r="F8" i="5"/>
  <c r="D1013" i="1"/>
  <c r="C1075" i="1"/>
  <c r="F136" i="5"/>
  <c r="D135" i="5"/>
  <c r="C1141" i="1"/>
  <c r="F143" i="5"/>
  <c r="C1148" i="1"/>
  <c r="G315" i="9"/>
  <c r="G316" i="9"/>
  <c r="D147" i="5"/>
  <c r="F150" i="5"/>
  <c r="C1155" i="1"/>
  <c r="C1259" i="1"/>
  <c r="H1268" i="1"/>
  <c r="G1268" i="1"/>
  <c r="F296" i="5"/>
  <c r="C1300" i="1"/>
  <c r="E5" i="6"/>
  <c r="D1402" i="1"/>
  <c r="D1431" i="1"/>
  <c r="I28" i="3"/>
  <c r="D5" i="7"/>
  <c r="C1539" i="1"/>
  <c r="F112" i="4"/>
  <c r="C108" i="1"/>
  <c r="F125" i="4"/>
  <c r="C121" i="1"/>
  <c r="F542" i="4"/>
  <c r="C536" i="1"/>
  <c r="F545" i="4"/>
  <c r="C539" i="1"/>
  <c r="F562" i="4"/>
  <c r="C556" i="1"/>
  <c r="H1542" i="1"/>
  <c r="G1542" i="1"/>
  <c r="I1542" i="1" s="1"/>
  <c r="H1546" i="1"/>
  <c r="G1546" i="1"/>
  <c r="I1546" i="1" s="1"/>
  <c r="G1564" i="1"/>
  <c r="J1564" i="1"/>
  <c r="G1568" i="1"/>
  <c r="J1568" i="1"/>
  <c r="G1570" i="1"/>
  <c r="J1570" i="1"/>
  <c r="H1636" i="1"/>
  <c r="G1636" i="1"/>
  <c r="H1640" i="1"/>
  <c r="G1640" i="1"/>
  <c r="H1648" i="1"/>
  <c r="G1648" i="1"/>
  <c r="F231" i="4"/>
  <c r="D230" i="4"/>
  <c r="F322" i="4"/>
  <c r="D321" i="4"/>
  <c r="F374" i="4"/>
  <c r="D373" i="4"/>
  <c r="F467" i="4"/>
  <c r="D466" i="4"/>
  <c r="C46" i="1"/>
  <c r="C67" i="1"/>
  <c r="C369" i="1"/>
  <c r="C401" i="1"/>
  <c r="C426" i="1"/>
  <c r="C1040" i="1"/>
  <c r="C1076" i="1"/>
  <c r="G1548" i="1"/>
  <c r="I1548" i="1" s="1"/>
  <c r="G1550" i="1"/>
  <c r="I1550" i="1" s="1"/>
  <c r="G1552" i="1"/>
  <c r="I1552" i="1" s="1"/>
  <c r="G1554" i="1"/>
  <c r="I1554" i="1" s="1"/>
  <c r="G1557" i="1"/>
  <c r="I1557" i="1" s="1"/>
  <c r="J1557" i="1"/>
  <c r="G1559" i="1"/>
  <c r="I1559" i="1" s="1"/>
  <c r="J1559" i="1"/>
  <c r="G1561" i="1"/>
  <c r="I1561" i="1" s="1"/>
  <c r="J1561" i="1"/>
  <c r="G1579" i="1"/>
  <c r="I1579" i="1" s="1"/>
  <c r="J1579" i="1"/>
  <c r="G1581" i="1"/>
  <c r="I1581" i="1" s="1"/>
  <c r="J1581" i="1"/>
  <c r="H1624" i="1"/>
  <c r="G1624" i="1"/>
  <c r="H1632" i="1"/>
  <c r="G1632" i="1"/>
  <c r="G1657" i="1"/>
  <c r="G1661" i="1"/>
  <c r="G1665" i="1"/>
  <c r="G1669" i="1"/>
  <c r="G1673" i="1"/>
  <c r="F7" i="4"/>
  <c r="E49" i="4"/>
  <c r="D45" i="1" s="1"/>
  <c r="F83" i="4"/>
  <c r="D82" i="4"/>
  <c r="D6" i="4" s="1"/>
  <c r="F107" i="4"/>
  <c r="D106" i="4"/>
  <c r="G24" i="9"/>
  <c r="E230" i="4"/>
  <c r="D226" i="1" s="1"/>
  <c r="F492" i="4"/>
  <c r="D491" i="4"/>
  <c r="F29" i="5"/>
  <c r="D12" i="5"/>
  <c r="H1544" i="1"/>
  <c r="G1544" i="1"/>
  <c r="G1566" i="1"/>
  <c r="J1566" i="1"/>
  <c r="H1644" i="1"/>
  <c r="G1644" i="1"/>
  <c r="H1652" i="1"/>
  <c r="G1652" i="1"/>
  <c r="F141" i="4"/>
  <c r="D140" i="4"/>
  <c r="C49" i="1"/>
  <c r="C64" i="1"/>
  <c r="C122" i="1"/>
  <c r="C125" i="1"/>
  <c r="C227" i="1"/>
  <c r="C270" i="1"/>
  <c r="C294" i="1"/>
  <c r="C317" i="1"/>
  <c r="C407" i="1"/>
  <c r="C461" i="1"/>
  <c r="D304" i="1"/>
  <c r="D1018" i="1"/>
  <c r="I1541" i="1"/>
  <c r="I1543" i="1"/>
  <c r="I1545" i="1"/>
  <c r="H1564" i="1"/>
  <c r="H1566" i="1"/>
  <c r="H1568" i="1"/>
  <c r="H1570" i="1"/>
  <c r="H1573" i="1"/>
  <c r="G1574" i="1"/>
  <c r="I1574" i="1" s="1"/>
  <c r="J1574" i="1"/>
  <c r="H1575" i="1"/>
  <c r="G1576" i="1"/>
  <c r="I1576" i="1" s="1"/>
  <c r="J1576" i="1"/>
  <c r="H1577" i="1"/>
  <c r="H1584" i="1"/>
  <c r="G1584" i="1"/>
  <c r="H1588" i="1"/>
  <c r="G1588" i="1"/>
  <c r="H1592" i="1"/>
  <c r="G1592" i="1"/>
  <c r="H1596" i="1"/>
  <c r="G1596" i="1"/>
  <c r="H1600" i="1"/>
  <c r="G1600" i="1"/>
  <c r="H1604" i="1"/>
  <c r="G1604" i="1"/>
  <c r="H1608" i="1"/>
  <c r="G1608" i="1"/>
  <c r="H1612" i="1"/>
  <c r="G1612" i="1"/>
  <c r="H1616" i="1"/>
  <c r="G1616" i="1"/>
  <c r="H1620" i="1"/>
  <c r="G1620" i="1"/>
  <c r="G1637" i="1"/>
  <c r="G1641" i="1"/>
  <c r="G1645" i="1"/>
  <c r="G1649" i="1"/>
  <c r="G1653" i="1"/>
  <c r="H1676" i="1"/>
  <c r="G1676" i="1"/>
  <c r="H1680" i="1"/>
  <c r="G1680" i="1"/>
  <c r="H1684" i="1"/>
  <c r="G1684" i="1"/>
  <c r="E82" i="4"/>
  <c r="D78" i="1" s="1"/>
  <c r="E106" i="4"/>
  <c r="D102" i="1" s="1"/>
  <c r="F134" i="4"/>
  <c r="F154" i="4"/>
  <c r="F480" i="4"/>
  <c r="D479" i="4"/>
  <c r="D597" i="4"/>
  <c r="D647" i="4"/>
  <c r="G314" i="9"/>
  <c r="F89" i="5"/>
  <c r="D88" i="5"/>
  <c r="D69" i="5" s="1"/>
  <c r="F61" i="6"/>
  <c r="C1457" i="1"/>
  <c r="E89" i="6"/>
  <c r="D1485" i="1" s="1"/>
  <c r="D1486" i="1"/>
  <c r="D51" i="8"/>
  <c r="C1634" i="1"/>
  <c r="E321" i="4"/>
  <c r="D316" i="1" s="1"/>
  <c r="E431" i="4"/>
  <c r="E466" i="4"/>
  <c r="D460" i="1" s="1"/>
  <c r="F537" i="4"/>
  <c r="D536" i="4"/>
  <c r="G156" i="9"/>
  <c r="E156" i="9" s="1"/>
  <c r="B156" i="9" s="1"/>
  <c r="F607" i="4"/>
  <c r="E70" i="5"/>
  <c r="F252" i="5"/>
  <c r="D522" i="4"/>
  <c r="E536" i="4"/>
  <c r="F585" i="4"/>
  <c r="D584" i="4"/>
  <c r="E597" i="4"/>
  <c r="D591" i="1" s="1"/>
  <c r="D629" i="4"/>
  <c r="F13" i="5"/>
  <c r="G339" i="9"/>
  <c r="E339" i="9" s="1"/>
  <c r="B339" i="9" s="1"/>
  <c r="F219" i="5"/>
  <c r="F99" i="6"/>
  <c r="D89" i="6"/>
  <c r="E65" i="9"/>
  <c r="B65" i="9" s="1"/>
  <c r="B71" i="9"/>
  <c r="H314" i="9"/>
  <c r="E88" i="5"/>
  <c r="D1093" i="1" s="1"/>
  <c r="H316" i="9"/>
  <c r="H315" i="9"/>
  <c r="F256" i="5"/>
  <c r="E255" i="5"/>
  <c r="D1259" i="1" s="1"/>
  <c r="D274" i="5"/>
  <c r="D251" i="5" s="1"/>
  <c r="F277" i="5"/>
  <c r="F5" i="6"/>
  <c r="B31" i="9"/>
  <c r="B39" i="9"/>
  <c r="B47" i="9"/>
  <c r="D44" i="8"/>
  <c r="E69" i="9"/>
  <c r="B69" i="9" s="1"/>
  <c r="E81" i="9"/>
  <c r="B81" i="9" s="1"/>
  <c r="B87" i="9"/>
  <c r="E97" i="9"/>
  <c r="B97" i="9" s="1"/>
  <c r="B103" i="9"/>
  <c r="D203" i="5"/>
  <c r="D177" i="5" s="1"/>
  <c r="D35" i="6"/>
  <c r="D129" i="6"/>
  <c r="H310" i="9"/>
  <c r="G310" i="9"/>
  <c r="E310" i="9" s="1"/>
  <c r="B310" i="9" s="1"/>
  <c r="H309" i="9"/>
  <c r="G309" i="9"/>
  <c r="H308" i="9"/>
  <c r="E308" i="9" s="1"/>
  <c r="B308" i="9" s="1"/>
  <c r="G302" i="9"/>
  <c r="E302" i="9" s="1"/>
  <c r="B302" i="9" s="1"/>
  <c r="G301" i="9"/>
  <c r="E301" i="9" s="1"/>
  <c r="B301" i="9" s="1"/>
  <c r="G300" i="9"/>
  <c r="E300" i="9" s="1"/>
  <c r="B300" i="9" s="1"/>
  <c r="G226" i="9"/>
  <c r="E226" i="9" s="1"/>
  <c r="B226" i="9" s="1"/>
  <c r="G222" i="9"/>
  <c r="E222" i="9" s="1"/>
  <c r="B222" i="9" s="1"/>
  <c r="G218" i="9"/>
  <c r="E218" i="9" s="1"/>
  <c r="B218" i="9" s="1"/>
  <c r="G214" i="9"/>
  <c r="E214" i="9" s="1"/>
  <c r="B214" i="9" s="1"/>
  <c r="G180" i="9"/>
  <c r="H179" i="9"/>
  <c r="M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L228"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177" i="5"/>
  <c r="F178" i="5"/>
  <c r="B109" i="9"/>
  <c r="F231" i="9"/>
  <c r="B231" i="9" s="1"/>
  <c r="F232" i="9"/>
  <c r="B232" i="9" s="1"/>
  <c r="F236" i="9"/>
  <c r="B236" i="9" s="1"/>
  <c r="F239" i="9"/>
  <c r="B239" i="9" s="1"/>
  <c r="F240" i="9"/>
  <c r="B240" i="9" s="1"/>
  <c r="F244" i="9"/>
  <c r="B244" i="9" s="1"/>
  <c r="F248" i="9"/>
  <c r="B248" i="9" s="1"/>
  <c r="B230" i="9"/>
  <c r="B234" i="9"/>
  <c r="B238" i="9"/>
  <c r="B242" i="9"/>
  <c r="B246" i="9"/>
  <c r="B250" i="9"/>
  <c r="G1571" i="1" l="1"/>
  <c r="I34" i="3"/>
  <c r="D1555" i="1"/>
  <c r="I1562" i="1"/>
  <c r="E5" i="7"/>
  <c r="G346" i="9" s="1"/>
  <c r="E346" i="9" s="1"/>
  <c r="I1549" i="1"/>
  <c r="G1201" i="1"/>
  <c r="H1201" i="1"/>
  <c r="H1182" i="1"/>
  <c r="G1182" i="1"/>
  <c r="G1185" i="1"/>
  <c r="H1185" i="1"/>
  <c r="E7" i="5"/>
  <c r="B207" i="9"/>
  <c r="F228" i="9"/>
  <c r="B228" i="9" s="1"/>
  <c r="H331" i="1"/>
  <c r="G331" i="1"/>
  <c r="G421" i="1"/>
  <c r="H421" i="1"/>
  <c r="G190" i="1"/>
  <c r="F153" i="4"/>
  <c r="D176" i="5"/>
  <c r="F177" i="5"/>
  <c r="C1181" i="1"/>
  <c r="H24" i="3"/>
  <c r="C2" i="1"/>
  <c r="H17" i="3"/>
  <c r="C1255" i="1"/>
  <c r="H25" i="3"/>
  <c r="F69" i="5"/>
  <c r="H23" i="3"/>
  <c r="C1074" i="1"/>
  <c r="E69" i="5"/>
  <c r="E6" i="5" s="1"/>
  <c r="D1075" i="1"/>
  <c r="G1075" i="1" s="1"/>
  <c r="G1486" i="1"/>
  <c r="H1486" i="1"/>
  <c r="H227" i="1"/>
  <c r="G227" i="1"/>
  <c r="F12" i="5"/>
  <c r="D7" i="5"/>
  <c r="C1017" i="1"/>
  <c r="C316" i="1"/>
  <c r="F321" i="4"/>
  <c r="H536" i="1"/>
  <c r="G536" i="1"/>
  <c r="H1300" i="1"/>
  <c r="G1300" i="1"/>
  <c r="F202" i="4"/>
  <c r="C198" i="1"/>
  <c r="E180" i="9"/>
  <c r="B180" i="9" s="1"/>
  <c r="K1481" i="9"/>
  <c r="G344" i="9"/>
  <c r="E344" i="9" s="1"/>
  <c r="B344" i="9" s="1"/>
  <c r="I39" i="3"/>
  <c r="C1621" i="1"/>
  <c r="F522" i="4"/>
  <c r="C516" i="1"/>
  <c r="C1628" i="1"/>
  <c r="D45" i="8"/>
  <c r="F479" i="4"/>
  <c r="C473" i="1"/>
  <c r="H1018" i="1"/>
  <c r="G1018" i="1"/>
  <c r="H317" i="1"/>
  <c r="G317" i="1"/>
  <c r="H125" i="1"/>
  <c r="G125" i="1"/>
  <c r="E308" i="4"/>
  <c r="I1566" i="1"/>
  <c r="D152" i="4"/>
  <c r="C102" i="1"/>
  <c r="F106" i="4"/>
  <c r="H1076" i="1"/>
  <c r="G1076" i="1"/>
  <c r="H369" i="1"/>
  <c r="G369" i="1"/>
  <c r="I1568" i="1"/>
  <c r="F147" i="5"/>
  <c r="C1152" i="1"/>
  <c r="H304" i="1"/>
  <c r="G304" i="1"/>
  <c r="H212" i="1"/>
  <c r="G212" i="1"/>
  <c r="I1575" i="1"/>
  <c r="H642" i="1"/>
  <c r="G642" i="1"/>
  <c r="H258" i="1"/>
  <c r="G258" i="1"/>
  <c r="H150" i="1"/>
  <c r="G150" i="1"/>
  <c r="H4" i="1"/>
  <c r="G4" i="1"/>
  <c r="H474" i="1"/>
  <c r="G474" i="1"/>
  <c r="H425" i="1"/>
  <c r="F164" i="4"/>
  <c r="C160" i="1"/>
  <c r="H19" i="9"/>
  <c r="E19" i="9" s="1"/>
  <c r="B19" i="9" s="1"/>
  <c r="D1181" i="1"/>
  <c r="I24" i="3"/>
  <c r="G338" i="9"/>
  <c r="E338" i="9" s="1"/>
  <c r="B338" i="9" s="1"/>
  <c r="F203" i="5"/>
  <c r="C1207" i="1"/>
  <c r="F629" i="4"/>
  <c r="C623" i="1"/>
  <c r="F597" i="4"/>
  <c r="C591" i="1"/>
  <c r="C460" i="1"/>
  <c r="F466" i="4"/>
  <c r="H108" i="1"/>
  <c r="G108" i="1"/>
  <c r="H1148" i="1"/>
  <c r="G1148" i="1"/>
  <c r="H1013" i="1"/>
  <c r="G1013" i="1"/>
  <c r="E179" i="9"/>
  <c r="B179" i="9" s="1"/>
  <c r="E309" i="9"/>
  <c r="B309" i="9" s="1"/>
  <c r="F129" i="6"/>
  <c r="C1525" i="1"/>
  <c r="F274" i="5"/>
  <c r="C1278" i="1"/>
  <c r="F584" i="4"/>
  <c r="C578" i="1"/>
  <c r="E251" i="5"/>
  <c r="F251" i="5" s="1"/>
  <c r="E430" i="4"/>
  <c r="D425" i="1"/>
  <c r="G425" i="1" s="1"/>
  <c r="H1457" i="1"/>
  <c r="G1457" i="1"/>
  <c r="E314" i="9"/>
  <c r="B314" i="9" s="1"/>
  <c r="H294" i="1"/>
  <c r="G294" i="1"/>
  <c r="H122" i="1"/>
  <c r="G122" i="1"/>
  <c r="C136" i="1"/>
  <c r="F140" i="4"/>
  <c r="I1544" i="1"/>
  <c r="F491" i="4"/>
  <c r="C485" i="1"/>
  <c r="H1040" i="1"/>
  <c r="G1040" i="1"/>
  <c r="H67" i="1"/>
  <c r="G67" i="1"/>
  <c r="F373" i="4"/>
  <c r="D360" i="4"/>
  <c r="C368" i="1"/>
  <c r="C226" i="1"/>
  <c r="F230" i="4"/>
  <c r="H539" i="1"/>
  <c r="G539" i="1"/>
  <c r="G121" i="1"/>
  <c r="H121" i="1"/>
  <c r="G1539" i="1"/>
  <c r="H1539" i="1"/>
  <c r="H1402" i="1"/>
  <c r="G1402" i="1"/>
  <c r="F255" i="5"/>
  <c r="E316" i="9"/>
  <c r="B316" i="9" s="1"/>
  <c r="H1141" i="1"/>
  <c r="G1141" i="1"/>
  <c r="D1012" i="1"/>
  <c r="I22" i="3"/>
  <c r="D308" i="4"/>
  <c r="D422" i="4" s="1"/>
  <c r="E152" i="4"/>
  <c r="D149" i="1"/>
  <c r="E6" i="4"/>
  <c r="D3" i="1"/>
  <c r="D430" i="4"/>
  <c r="E535" i="4"/>
  <c r="D530" i="1"/>
  <c r="G1634" i="1"/>
  <c r="H1634" i="1"/>
  <c r="F88" i="5"/>
  <c r="C1093" i="1"/>
  <c r="H407" i="1"/>
  <c r="G407" i="1"/>
  <c r="H49" i="1"/>
  <c r="G49" i="1"/>
  <c r="H401" i="1"/>
  <c r="G401" i="1"/>
  <c r="H556" i="1"/>
  <c r="G556" i="1"/>
  <c r="G1259" i="1"/>
  <c r="H1259" i="1"/>
  <c r="H199" i="1"/>
  <c r="G199" i="1"/>
  <c r="I1573" i="1"/>
  <c r="H161" i="1"/>
  <c r="G161" i="1"/>
  <c r="F35" i="6"/>
  <c r="C1431" i="1"/>
  <c r="H28" i="3"/>
  <c r="D141" i="6"/>
  <c r="F89" i="6"/>
  <c r="C1485" i="1"/>
  <c r="D535" i="4"/>
  <c r="C530" i="1"/>
  <c r="F536" i="4"/>
  <c r="D1538" i="1"/>
  <c r="F647" i="4"/>
  <c r="C641" i="1"/>
  <c r="H461" i="1"/>
  <c r="G461" i="1"/>
  <c r="H270" i="1"/>
  <c r="G270" i="1"/>
  <c r="H64" i="1"/>
  <c r="G64" i="1"/>
  <c r="E24" i="9"/>
  <c r="C78" i="1"/>
  <c r="F82" i="4"/>
  <c r="H426" i="1"/>
  <c r="G426" i="1"/>
  <c r="H46" i="1"/>
  <c r="G46" i="1"/>
  <c r="I1570" i="1"/>
  <c r="I1564" i="1"/>
  <c r="C1538" i="1"/>
  <c r="H33" i="3"/>
  <c r="E141" i="6"/>
  <c r="D1401" i="1"/>
  <c r="I27" i="3"/>
  <c r="H1155" i="1"/>
  <c r="G1155" i="1"/>
  <c r="E315" i="9"/>
  <c r="B315" i="9" s="1"/>
  <c r="F135" i="5"/>
  <c r="C1140" i="1"/>
  <c r="F70" i="5"/>
  <c r="H309" i="1"/>
  <c r="G309" i="1"/>
  <c r="H269" i="1"/>
  <c r="G269" i="1"/>
  <c r="H217" i="1"/>
  <c r="G217" i="1"/>
  <c r="H45" i="1"/>
  <c r="G45" i="1"/>
  <c r="H434" i="1"/>
  <c r="G434" i="1"/>
  <c r="H94" i="1"/>
  <c r="G94" i="1"/>
  <c r="H1555" i="1" l="1"/>
  <c r="G1555" i="1"/>
  <c r="I33" i="3"/>
  <c r="E176" i="5"/>
  <c r="D1180" i="1" s="1"/>
  <c r="H1075" i="1"/>
  <c r="D643" i="4"/>
  <c r="C417" i="1"/>
  <c r="H1431" i="1"/>
  <c r="G1431" i="1"/>
  <c r="H3" i="1"/>
  <c r="G3" i="1"/>
  <c r="H578" i="1"/>
  <c r="G578" i="1"/>
  <c r="H460" i="1"/>
  <c r="G460" i="1"/>
  <c r="E417" i="4"/>
  <c r="D412" i="1" s="1"/>
  <c r="D303" i="1"/>
  <c r="E418" i="4"/>
  <c r="D413" i="1" s="1"/>
  <c r="H1181" i="1"/>
  <c r="G1181" i="1"/>
  <c r="G1401" i="1"/>
  <c r="H1401" i="1"/>
  <c r="B346" i="9"/>
  <c r="E345" i="9"/>
  <c r="I10" i="3" s="1"/>
  <c r="G78" i="1"/>
  <c r="H78" i="1"/>
  <c r="H641" i="1"/>
  <c r="G641" i="1"/>
  <c r="H1093" i="1"/>
  <c r="G1093" i="1"/>
  <c r="E422" i="4"/>
  <c r="D2" i="1"/>
  <c r="H2" i="1" s="1"/>
  <c r="I17" i="3"/>
  <c r="H226" i="1"/>
  <c r="G226" i="1"/>
  <c r="H485" i="1"/>
  <c r="G485" i="1"/>
  <c r="H136" i="1"/>
  <c r="G136" i="1"/>
  <c r="H591" i="1"/>
  <c r="G591" i="1"/>
  <c r="G1207" i="1"/>
  <c r="H1207" i="1"/>
  <c r="H1152" i="1"/>
  <c r="G1152" i="1"/>
  <c r="H102" i="1"/>
  <c r="G102" i="1"/>
  <c r="C1622" i="1"/>
  <c r="I40" i="3"/>
  <c r="G343" i="9"/>
  <c r="E343" i="9" s="1"/>
  <c r="H1621" i="1"/>
  <c r="G1621" i="1"/>
  <c r="H11" i="3"/>
  <c r="H316" i="1"/>
  <c r="G316" i="1"/>
  <c r="G1538" i="1"/>
  <c r="H1538" i="1"/>
  <c r="F308" i="4"/>
  <c r="D417" i="4"/>
  <c r="C303" i="1"/>
  <c r="H1525" i="1"/>
  <c r="G1525" i="1"/>
  <c r="H160" i="1"/>
  <c r="G160" i="1"/>
  <c r="D1537" i="1"/>
  <c r="H9" i="3" s="1"/>
  <c r="I31" i="3"/>
  <c r="B24" i="9"/>
  <c r="H530" i="1"/>
  <c r="G530" i="1"/>
  <c r="F141" i="6"/>
  <c r="C1537" i="1"/>
  <c r="H31" i="3"/>
  <c r="G348" i="9"/>
  <c r="E348" i="9" s="1"/>
  <c r="E640" i="4"/>
  <c r="D634" i="1" s="1"/>
  <c r="D529" i="1"/>
  <c r="H149" i="1"/>
  <c r="G149" i="1"/>
  <c r="H368" i="1"/>
  <c r="G368" i="1"/>
  <c r="E639" i="4"/>
  <c r="D633" i="1" s="1"/>
  <c r="D424" i="1"/>
  <c r="G1278" i="1"/>
  <c r="H1278" i="1"/>
  <c r="D299" i="4"/>
  <c r="C148" i="1"/>
  <c r="H18" i="3"/>
  <c r="F152" i="4"/>
  <c r="H1628" i="1"/>
  <c r="G1628" i="1"/>
  <c r="H198" i="1"/>
  <c r="G198" i="1"/>
  <c r="H1017" i="1"/>
  <c r="G1017" i="1"/>
  <c r="D1074" i="1"/>
  <c r="I23" i="3"/>
  <c r="F6" i="4"/>
  <c r="F176" i="5"/>
  <c r="C1180" i="1"/>
  <c r="H1485" i="1"/>
  <c r="G1485" i="1"/>
  <c r="H1140" i="1"/>
  <c r="G1140" i="1"/>
  <c r="D640" i="4"/>
  <c r="C529" i="1"/>
  <c r="F535" i="4"/>
  <c r="F430" i="4"/>
  <c r="D639" i="4"/>
  <c r="C424" i="1"/>
  <c r="E299" i="4"/>
  <c r="D148" i="1"/>
  <c r="I18" i="3"/>
  <c r="H299" i="9"/>
  <c r="D1011" i="1"/>
  <c r="D418" i="4"/>
  <c r="F360" i="4"/>
  <c r="C355" i="1"/>
  <c r="D1255" i="1"/>
  <c r="G1255" i="1" s="1"/>
  <c r="I25" i="3"/>
  <c r="H623" i="1"/>
  <c r="G623" i="1"/>
  <c r="H473" i="1"/>
  <c r="G473" i="1"/>
  <c r="H516" i="1"/>
  <c r="G516" i="1"/>
  <c r="F7" i="5"/>
  <c r="H22" i="3"/>
  <c r="D6" i="5"/>
  <c r="C1012" i="1"/>
  <c r="H1074" i="1"/>
  <c r="G1074" i="1"/>
  <c r="H1255" i="1"/>
  <c r="G2" i="1"/>
  <c r="K3" i="9" l="1"/>
  <c r="F640" i="4"/>
  <c r="C634" i="1"/>
  <c r="D423" i="4"/>
  <c r="C295" i="1"/>
  <c r="D301" i="4"/>
  <c r="F299" i="4"/>
  <c r="D300" i="4"/>
  <c r="N3" i="9"/>
  <c r="F418" i="4"/>
  <c r="C413" i="1"/>
  <c r="H1180" i="1"/>
  <c r="G1180" i="1"/>
  <c r="G1537" i="1"/>
  <c r="H1537" i="1"/>
  <c r="H303" i="1"/>
  <c r="G303" i="1"/>
  <c r="H1622" i="1"/>
  <c r="G1622" i="1"/>
  <c r="C637" i="1"/>
  <c r="D295" i="1"/>
  <c r="E301" i="4"/>
  <c r="D297" i="1" s="1"/>
  <c r="E423" i="4"/>
  <c r="E424" i="4" s="1"/>
  <c r="D419" i="1" s="1"/>
  <c r="F417" i="4"/>
  <c r="C412" i="1"/>
  <c r="E643" i="4"/>
  <c r="D417" i="1"/>
  <c r="G417" i="1" s="1"/>
  <c r="F422" i="4"/>
  <c r="G306" i="9"/>
  <c r="E306" i="9" s="1"/>
  <c r="B306" i="9" s="1"/>
  <c r="G299" i="9"/>
  <c r="E299" i="9" s="1"/>
  <c r="F6" i="5"/>
  <c r="C1011" i="1"/>
  <c r="F639" i="4"/>
  <c r="C633" i="1"/>
  <c r="H1012" i="1"/>
  <c r="G1012" i="1"/>
  <c r="H355" i="1"/>
  <c r="G355" i="1"/>
  <c r="H424" i="1"/>
  <c r="G424" i="1"/>
  <c r="H529" i="1"/>
  <c r="G529" i="1"/>
  <c r="H148" i="1"/>
  <c r="G148" i="1"/>
  <c r="E347" i="9"/>
  <c r="I9" i="3" s="1"/>
  <c r="B348" i="9"/>
  <c r="E342" i="9"/>
  <c r="I11" i="3" s="1"/>
  <c r="B343" i="9"/>
  <c r="E300" i="4"/>
  <c r="D296" i="1" s="1"/>
  <c r="H417" i="1" l="1"/>
  <c r="D637" i="1"/>
  <c r="G637" i="1" s="1"/>
  <c r="H8" i="3"/>
  <c r="H1011" i="1"/>
  <c r="G1011" i="1"/>
  <c r="H412" i="1"/>
  <c r="G412" i="1"/>
  <c r="H413" i="1"/>
  <c r="G413" i="1"/>
  <c r="F301" i="4"/>
  <c r="C297" i="1"/>
  <c r="H637" i="1"/>
  <c r="H295" i="1"/>
  <c r="G295" i="1"/>
  <c r="H634" i="1"/>
  <c r="G634" i="1"/>
  <c r="H633" i="1"/>
  <c r="G633" i="1"/>
  <c r="B299" i="9"/>
  <c r="H20" i="9"/>
  <c r="E425" i="4"/>
  <c r="D420" i="1" s="1"/>
  <c r="D418" i="1"/>
  <c r="E644" i="4"/>
  <c r="E645" i="4" s="1"/>
  <c r="F643" i="4"/>
  <c r="F300" i="4"/>
  <c r="C296" i="1"/>
  <c r="D425" i="4"/>
  <c r="F423" i="4"/>
  <c r="D644" i="4"/>
  <c r="C418" i="1"/>
  <c r="G20" i="9"/>
  <c r="D424" i="4"/>
  <c r="D639" i="1" l="1"/>
  <c r="M3" i="9"/>
  <c r="D646" i="4"/>
  <c r="F644" i="4"/>
  <c r="C638" i="1"/>
  <c r="D645" i="4"/>
  <c r="E20" i="9"/>
  <c r="B20" i="9" s="1"/>
  <c r="F424" i="4"/>
  <c r="C419" i="1"/>
  <c r="H297" i="1"/>
  <c r="G297" i="1"/>
  <c r="F425" i="4"/>
  <c r="C420" i="1"/>
  <c r="E646" i="4"/>
  <c r="D638" i="1"/>
  <c r="H418" i="1"/>
  <c r="G418" i="1"/>
  <c r="H296" i="1"/>
  <c r="G296" i="1"/>
  <c r="D649" i="4" l="1"/>
  <c r="F645" i="4"/>
  <c r="C639" i="1"/>
  <c r="H419" i="1"/>
  <c r="G419" i="1"/>
  <c r="H638" i="1"/>
  <c r="G638" i="1"/>
  <c r="H334" i="9"/>
  <c r="G334" i="9"/>
  <c r="H420" i="1"/>
  <c r="G420" i="1"/>
  <c r="E650" i="4"/>
  <c r="D640" i="1"/>
  <c r="D650" i="4"/>
  <c r="F646" i="4"/>
  <c r="C640" i="1"/>
  <c r="E649" i="4"/>
  <c r="E334" i="9" l="1"/>
  <c r="E298" i="9" s="1"/>
  <c r="I8" i="3" s="1"/>
  <c r="D643" i="1"/>
  <c r="I19" i="3"/>
  <c r="C644" i="1"/>
  <c r="H20" i="3"/>
  <c r="F650" i="4"/>
  <c r="H639" i="1"/>
  <c r="G639" i="1"/>
  <c r="H640" i="1"/>
  <c r="G640" i="1"/>
  <c r="D644" i="1"/>
  <c r="I20" i="3"/>
  <c r="C643" i="1"/>
  <c r="H19" i="3"/>
  <c r="F649" i="4"/>
  <c r="G297" i="9"/>
  <c r="E297" i="9" s="1"/>
  <c r="B297" i="9" s="1"/>
  <c r="B334" i="9" l="1"/>
  <c r="H644" i="1"/>
  <c r="G644" i="1"/>
  <c r="H643" i="1"/>
  <c r="G643" i="1"/>
  <c r="H7" i="3"/>
  <c r="J3" i="9" l="1"/>
  <c r="G295" i="9" l="1"/>
  <c r="L293" i="9"/>
  <c r="F293" i="9" s="1"/>
  <c r="H295" i="9"/>
  <c r="H18" i="9"/>
  <c r="K10" i="9"/>
  <c r="J7" i="9"/>
  <c r="G16" i="9"/>
  <c r="K6" i="9"/>
  <c r="H22" i="9"/>
  <c r="M15" i="9"/>
  <c r="H21" i="9"/>
  <c r="I8" i="9"/>
  <c r="I17" i="9"/>
  <c r="J11" i="9"/>
  <c r="I12" i="9"/>
  <c r="G18" i="9"/>
  <c r="J9" i="9"/>
  <c r="H15" i="9"/>
  <c r="K9" i="9"/>
  <c r="L15" i="9"/>
  <c r="G21" i="9"/>
  <c r="K7" i="9"/>
  <c r="J12" i="9"/>
  <c r="J17" i="9"/>
  <c r="J5" i="9"/>
  <c r="L16" i="9"/>
  <c r="K5" i="9"/>
  <c r="J10" i="9"/>
  <c r="M16" i="9"/>
  <c r="G22" i="9"/>
  <c r="J8" i="9"/>
  <c r="I13" i="9"/>
  <c r="K8" i="9"/>
  <c r="J13" i="9"/>
  <c r="I5" i="9"/>
  <c r="H16" i="9"/>
  <c r="I6" i="9"/>
  <c r="K12" i="9"/>
  <c r="G17" i="9"/>
  <c r="J6" i="9"/>
  <c r="I11" i="9"/>
  <c r="H17" i="9"/>
  <c r="I9" i="9"/>
  <c r="G15" i="9"/>
  <c r="I7" i="9"/>
  <c r="K13" i="9"/>
  <c r="K11" i="9"/>
  <c r="E10" i="9" l="1"/>
  <c r="B10" i="9" s="1"/>
  <c r="E9" i="9"/>
  <c r="B9" i="9" s="1"/>
  <c r="E18" i="9"/>
  <c r="B18" i="9" s="1"/>
  <c r="E15" i="9"/>
  <c r="F15" i="9"/>
  <c r="E7" i="9"/>
  <c r="B7" i="9" s="1"/>
  <c r="E13" i="9"/>
  <c r="B13" i="9" s="1"/>
  <c r="E11" i="9"/>
  <c r="B11" i="9" s="1"/>
  <c r="E21" i="9"/>
  <c r="B21" i="9" s="1"/>
  <c r="E295" i="9"/>
  <c r="E23" i="9" s="1"/>
  <c r="I7" i="3" s="1"/>
  <c r="E6" i="9"/>
  <c r="B6" i="9" s="1"/>
  <c r="E8" i="9"/>
  <c r="B8" i="9" s="1"/>
  <c r="E17" i="9"/>
  <c r="B17" i="9" s="1"/>
  <c r="E5" i="9"/>
  <c r="E12" i="9"/>
  <c r="B12" i="9" s="1"/>
  <c r="E16" i="9"/>
  <c r="E22" i="9"/>
  <c r="B22" i="9" s="1"/>
  <c r="F16" i="9"/>
  <c r="B293" i="9"/>
  <c r="F23" i="9"/>
  <c r="B295" i="9"/>
  <c r="B15" i="9" l="1"/>
  <c r="F14" i="9"/>
  <c r="B16" i="9"/>
  <c r="F3" i="9"/>
  <c r="E4" i="9"/>
  <c r="B5" i="9"/>
  <c r="E14" i="9"/>
  <c r="I13" i="3" s="1"/>
  <c r="E3" i="9" l="1"/>
</calcChain>
</file>

<file path=xl/sharedStrings.xml><?xml version="1.0" encoding="utf-8"?>
<sst xmlns="http://schemas.openxmlformats.org/spreadsheetml/2006/main" count="4733" uniqueCount="3656">
  <si>
    <t>Obveznik:</t>
  </si>
  <si>
    <t>27255 - USTANOVA ZA ZDRAVSTVENU NJEGU U KUĆI KARLOVAC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</si>
  <si>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</si>
  <si>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</si>
  <si>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</si>
  <si>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</si>
  <si>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</si>
  <si>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</si>
  <si>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</si>
  <si>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</si>
  <si>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</si>
  <si>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</si>
  <si>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</si>
  <si>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</si>
  <si>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</si>
  <si>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</si>
  <si>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</si>
  <si>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</si>
  <si>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</si>
  <si>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</si>
  <si>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</si>
  <si>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</si>
  <si>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</si>
  <si>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</si>
  <si>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</si>
  <si>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</si>
  <si>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</si>
  <si>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</si>
  <si>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</si>
  <si>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</si>
  <si>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</si>
  <si>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</si>
  <si>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</si>
  <si>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</si>
  <si>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</si>
  <si>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</si>
  <si>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</si>
  <si>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</si>
  <si>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</si>
  <si>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</si>
  <si>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</si>
  <si>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</si>
  <si>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</si>
  <si>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</si>
  <si>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</si>
  <si>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</si>
  <si>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</si>
  <si>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</si>
  <si>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</si>
  <si>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</si>
  <si>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</si>
  <si>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</si>
  <si>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</si>
  <si>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</si>
  <si>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</si>
  <si>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</si>
  <si>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</si>
  <si>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</si>
  <si>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</si>
  <si>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</si>
  <si>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</si>
  <si>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</si>
  <si>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</si>
  <si>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</si>
  <si>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</si>
  <si>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</si>
  <si>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</si>
  <si>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</si>
  <si>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</si>
  <si>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</si>
  <si>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</si>
  <si>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</si>
  <si>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</si>
  <si>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</si>
  <si>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</si>
  <si>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</si>
  <si>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</si>
  <si>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</si>
  <si>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</si>
  <si>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</si>
  <si>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</si>
  <si>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</si>
  <si>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</si>
  <si>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</si>
  <si>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</si>
  <si>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</si>
  <si>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</si>
  <si>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</si>
  <si>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</si>
  <si>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</si>
  <si>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</si>
  <si>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</si>
  <si>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</si>
  <si>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</si>
  <si>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</si>
  <si>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</si>
  <si>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</si>
  <si>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</si>
  <si>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</si>
  <si>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</si>
  <si>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</si>
  <si>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</si>
  <si>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</si>
  <si>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</si>
  <si>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</si>
  <si>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</si>
  <si>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</si>
  <si>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</si>
  <si>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</si>
  <si>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</si>
  <si>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</si>
  <si>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</si>
  <si>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</si>
  <si>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</si>
  <si>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</si>
  <si>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</si>
  <si>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</si>
  <si>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</si>
  <si>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</si>
  <si>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</si>
  <si>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</si>
  <si>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</si>
  <si>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</si>
  <si>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</si>
  <si>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</si>
  <si>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</si>
  <si>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</si>
  <si>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</si>
  <si>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</si>
  <si>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</si>
  <si>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</si>
  <si>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</si>
  <si>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</si>
  <si>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</si>
  <si>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</si>
  <si>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</si>
  <si>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</si>
  <si>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</si>
  <si>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</si>
  <si>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</si>
  <si>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</si>
  <si>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</si>
  <si>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</si>
  <si>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</si>
  <si>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</si>
  <si>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</si>
  <si>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</si>
  <si>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</si>
  <si>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</si>
  <si>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</si>
  <si>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</si>
  <si>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</si>
  <si>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</si>
  <si>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</si>
  <si>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</si>
  <si>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</si>
  <si>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</si>
  <si>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</si>
  <si>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</si>
  <si>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</si>
  <si>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</si>
  <si>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</si>
  <si>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</si>
  <si>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</si>
  <si>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</si>
  <si>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</si>
  <si>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</si>
  <si>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</si>
  <si>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</si>
  <si>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</si>
  <si>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</si>
  <si>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</si>
  <si>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</si>
  <si>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</si>
  <si>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</si>
  <si>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</si>
  <si>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</si>
  <si>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</si>
  <si>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</si>
  <si>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</si>
  <si>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</si>
  <si>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</si>
  <si>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</si>
  <si>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</si>
  <si>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</si>
  <si>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</si>
  <si>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</si>
  <si>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</si>
  <si>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</si>
  <si>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</si>
  <si>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</si>
  <si>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</si>
  <si>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</si>
  <si>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</si>
  <si>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</si>
  <si>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</si>
  <si>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</si>
  <si>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</si>
  <si>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</si>
  <si>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</si>
  <si>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</si>
  <si>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</si>
  <si>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</si>
  <si>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</si>
  <si>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</si>
  <si>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</si>
  <si>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</si>
  <si>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</si>
  <si>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</si>
  <si>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</si>
  <si>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</si>
  <si>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</si>
  <si>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</si>
  <si>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</si>
  <si>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</si>
  <si>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</si>
  <si>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</si>
  <si>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</si>
  <si>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</si>
  <si>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</si>
  <si>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</si>
  <si>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</si>
  <si>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</si>
  <si>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</si>
  <si>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</si>
  <si>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</si>
  <si>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</si>
  <si>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</si>
  <si>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</si>
  <si>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</si>
  <si>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</si>
  <si>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</si>
  <si>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</si>
  <si>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</si>
  <si>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</si>
  <si>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</si>
  <si>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</si>
  <si>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</si>
  <si>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</si>
  <si>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</si>
  <si>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</si>
  <si>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</si>
  <si>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</si>
  <si>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</si>
  <si>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</si>
  <si>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</si>
  <si>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</si>
  <si>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</si>
  <si>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</si>
  <si>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</si>
  <si>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</si>
  <si>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</si>
  <si>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</si>
  <si>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</si>
  <si>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</si>
  <si>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</si>
  <si>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</si>
  <si>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</si>
  <si>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</si>
  <si>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</si>
  <si>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</si>
  <si>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</si>
  <si>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</si>
  <si>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</si>
  <si>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</si>
  <si>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</si>
  <si>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</si>
  <si>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</si>
  <si>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</si>
  <si>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</si>
  <si>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</si>
  <si>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</si>
  <si>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</si>
  <si>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</si>
  <si>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</si>
  <si>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</si>
  <si>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</si>
  <si>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</si>
  <si>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</si>
  <si>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</si>
  <si>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</si>
  <si>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</si>
  <si>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</si>
  <si>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</si>
  <si>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</si>
  <si>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</si>
  <si>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</si>
  <si>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</si>
  <si>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</si>
  <si>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</si>
  <si>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</si>
  <si>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</si>
  <si>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</si>
  <si>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</si>
  <si>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</si>
  <si>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</si>
  <si>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</si>
  <si>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</si>
  <si>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</si>
  <si>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</si>
  <si>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</si>
  <si>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</si>
  <si>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</si>
  <si>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</si>
  <si>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</si>
  <si>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</si>
  <si>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</si>
  <si>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</si>
  <si>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</si>
  <si>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</si>
  <si>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</si>
  <si>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</si>
  <si>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</si>
  <si>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</si>
  <si>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</si>
  <si>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</si>
  <si>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</si>
  <si>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</si>
  <si>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</si>
  <si>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</si>
  <si>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</si>
  <si>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</si>
  <si>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</si>
  <si>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</si>
  <si>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</si>
  <si>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</si>
  <si>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</si>
  <si>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</si>
  <si>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</si>
  <si>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</si>
  <si>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</si>
  <si>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</si>
  <si>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</si>
  <si>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</si>
  <si>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</si>
  <si>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</si>
  <si>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</si>
  <si>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</si>
  <si>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</si>
  <si>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</si>
  <si>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</si>
  <si>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</si>
  <si>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</si>
  <si>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</si>
  <si>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</si>
  <si>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</si>
  <si>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</si>
  <si>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</si>
  <si>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</si>
  <si>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</si>
  <si>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</si>
  <si>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</si>
  <si>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</si>
  <si>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</si>
  <si>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</si>
  <si>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</si>
  <si>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</si>
  <si>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</si>
  <si>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</si>
  <si>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</si>
  <si>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</si>
  <si>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</si>
  <si>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</si>
  <si>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</si>
  <si>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</si>
  <si>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</si>
  <si>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</si>
  <si>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</si>
  <si>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</si>
  <si>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</si>
  <si>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</si>
  <si>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</si>
  <si>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</si>
  <si>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</si>
  <si>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</si>
  <si>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</si>
  <si>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</si>
  <si>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</si>
  <si>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</si>
  <si>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</si>
  <si>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</si>
  <si>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</si>
  <si>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</si>
  <si>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</si>
  <si>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</si>
  <si>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</si>
  <si>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</si>
  <si>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</si>
  <si>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</si>
  <si>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</si>
  <si>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</si>
  <si>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</si>
  <si>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</si>
  <si>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</si>
  <si>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</si>
  <si>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</si>
  <si>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</si>
  <si>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</si>
  <si>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</si>
  <si>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</si>
  <si>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</si>
  <si>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</si>
  <si>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</si>
  <si>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</si>
  <si>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</si>
  <si>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</si>
  <si>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</si>
  <si>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</si>
  <si>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</si>
  <si>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</si>
  <si>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</si>
  <si>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</si>
  <si>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</si>
  <si>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</si>
  <si>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</si>
  <si>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</si>
  <si>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</si>
  <si>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</si>
  <si>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</si>
  <si>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</si>
  <si>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</si>
  <si>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</si>
  <si>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</si>
  <si>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</si>
  <si>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</si>
  <si>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</si>
  <si>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</si>
  <si>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</si>
  <si>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</si>
  <si>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</si>
  <si>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</si>
  <si>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</si>
  <si>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</si>
  <si>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</si>
  <si>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</si>
  <si>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</si>
  <si>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</si>
  <si>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</si>
  <si>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</si>
  <si>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</si>
  <si>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</si>
  <si>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</si>
  <si>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</si>
  <si>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</si>
  <si>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</si>
  <si>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</si>
  <si>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</si>
  <si>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</si>
  <si>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</si>
  <si>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</si>
  <si>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</si>
  <si>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</si>
  <si>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</si>
  <si>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</si>
  <si>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</si>
  <si>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</si>
  <si>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</si>
  <si>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</si>
  <si>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</si>
  <si>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</si>
  <si>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</si>
  <si>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</si>
  <si>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</si>
  <si>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</si>
  <si>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</si>
  <si>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</si>
  <si>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</si>
  <si>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</si>
  <si>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</si>
  <si>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</si>
  <si>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</si>
  <si>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</si>
  <si>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</si>
  <si>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</si>
  <si>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</si>
  <si>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</si>
  <si>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</si>
  <si>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</si>
  <si>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</si>
  <si>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</si>
  <si>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</si>
  <si>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</si>
  <si>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</si>
  <si>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</si>
  <si>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</si>
  <si>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</si>
  <si>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</si>
  <si>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</si>
  <si>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</si>
  <si>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</si>
  <si>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</si>
  <si>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</si>
  <si>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</si>
  <si>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</si>
  <si>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</si>
  <si>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</si>
  <si>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</si>
  <si>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</si>
  <si>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</si>
  <si>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</si>
  <si>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</si>
  <si>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</si>
  <si>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</si>
  <si>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</si>
  <si>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</si>
  <si>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</si>
  <si>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</si>
  <si>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</si>
  <si>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</si>
  <si>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</si>
  <si>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</si>
  <si>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</si>
  <si>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</si>
  <si>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</si>
  <si>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</si>
  <si>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</si>
  <si>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</si>
  <si>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</si>
  <si>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</si>
  <si>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</si>
  <si>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</si>
  <si>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</si>
  <si>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</si>
  <si>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</si>
  <si>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</si>
  <si>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</si>
  <si>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</si>
  <si>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</si>
  <si>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</si>
  <si>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</si>
  <si>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</si>
  <si>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</si>
  <si>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</si>
  <si>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</si>
  <si>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</si>
  <si>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</si>
  <si>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</si>
  <si>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</si>
  <si>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</si>
  <si>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</si>
  <si>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</si>
  <si>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</si>
  <si>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</si>
  <si>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</si>
  <si>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</si>
  <si>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</si>
  <si>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</si>
  <si>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</si>
  <si>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</si>
  <si>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</si>
  <si>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</si>
  <si>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</si>
  <si>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</si>
  <si>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</si>
  <si>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</si>
  <si>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</si>
  <si>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</si>
  <si>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</si>
  <si>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</si>
  <si>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</si>
  <si>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</si>
  <si>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</si>
  <si>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</si>
  <si>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</si>
  <si>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</si>
  <si>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</si>
  <si>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</si>
  <si>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</si>
  <si>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</si>
  <si>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</si>
  <si>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</si>
  <si>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</si>
  <si>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</si>
  <si>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</si>
  <si>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</si>
  <si>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</si>
  <si>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</si>
  <si>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</si>
  <si>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</si>
  <si>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</si>
  <si>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</si>
  <si>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</si>
  <si>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</si>
  <si>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</si>
  <si>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</si>
  <si>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</si>
  <si>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</si>
  <si>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</si>
  <si>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</si>
  <si>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</si>
  <si>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</si>
  <si>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</si>
  <si>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</si>
  <si>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</si>
  <si>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</si>
  <si>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</si>
  <si>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</si>
  <si>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</si>
  <si>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</si>
  <si>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</si>
  <si>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</si>
  <si>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</si>
  <si>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</si>
  <si>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</si>
  <si>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</si>
  <si>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</si>
  <si>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</si>
  <si>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</si>
  <si>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</si>
  <si>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</si>
  <si>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</si>
  <si>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</si>
  <si>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</si>
  <si>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</si>
  <si>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</si>
  <si>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</si>
  <si>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</si>
  <si>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</si>
  <si>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</si>
  <si>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</si>
  <si>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</si>
  <si>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</si>
  <si>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</si>
  <si>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</si>
  <si>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</si>
  <si>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</si>
  <si>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</si>
  <si>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</si>
  <si>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</si>
  <si>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</si>
  <si>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</si>
  <si>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</si>
  <si>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</si>
  <si>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</si>
  <si>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</si>
  <si>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</si>
  <si>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</si>
  <si>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</si>
  <si>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</si>
  <si>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</si>
  <si>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</si>
  <si>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</si>
  <si>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</si>
  <si>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</si>
  <si>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</si>
  <si>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</si>
  <si>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</si>
  <si>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</si>
  <si>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</si>
  <si>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</si>
  <si>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</si>
  <si>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</si>
  <si>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</si>
  <si>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</si>
  <si>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</si>
  <si>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</si>
  <si>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</si>
  <si>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</si>
  <si>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</si>
  <si>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</si>
  <si>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</si>
  <si>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</si>
  <si>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</si>
  <si>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</si>
  <si>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</si>
  <si>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</si>
  <si>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</si>
  <si>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</si>
  <si>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</si>
  <si>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</si>
  <si>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</si>
  <si>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</si>
  <si>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</si>
  <si>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</si>
  <si>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</si>
  <si>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</si>
  <si>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</si>
  <si>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</si>
  <si>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</si>
  <si>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</si>
  <si>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</si>
  <si>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</si>
  <si>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</si>
  <si>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</si>
  <si>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</si>
  <si>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</si>
  <si>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</si>
  <si>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</si>
  <si>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</si>
  <si>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</si>
  <si>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</si>
  <si>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</si>
  <si>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</si>
  <si>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</si>
  <si>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</si>
  <si>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</si>
  <si>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</si>
  <si>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</si>
  <si>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</si>
  <si>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</si>
  <si>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</si>
  <si>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</si>
  <si>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</si>
  <si>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</si>
  <si>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</si>
  <si>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</si>
  <si>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</si>
  <si>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</si>
  <si>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</si>
  <si>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</si>
  <si>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</si>
  <si>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</si>
  <si>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</si>
  <si>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</si>
  <si>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</si>
  <si>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</si>
  <si>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</si>
  <si>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</si>
  <si>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</si>
  <si>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</si>
  <si>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</si>
  <si>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</si>
  <si>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</si>
  <si>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</si>
  <si>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</si>
  <si>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</si>
  <si>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</si>
  <si>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</si>
  <si>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</si>
  <si>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</si>
  <si>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</si>
  <si>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</si>
  <si>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</si>
  <si>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</si>
  <si>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</si>
  <si>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</si>
  <si>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</si>
  <si>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</si>
  <si>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</si>
  <si>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</si>
  <si>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</si>
  <si>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</si>
  <si>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</si>
  <si>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</si>
  <si>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</si>
  <si>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</si>
  <si>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</si>
  <si>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</si>
  <si>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</si>
  <si>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</si>
  <si>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</si>
  <si>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</si>
  <si>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</si>
  <si>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</si>
  <si>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</si>
  <si>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</si>
  <si>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</si>
  <si>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</si>
  <si>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</si>
  <si>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</si>
  <si>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</si>
  <si>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</si>
  <si>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</si>
  <si>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</si>
  <si>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</si>
  <si>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</si>
  <si>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</si>
  <si>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</si>
  <si>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</si>
  <si>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</si>
  <si>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</si>
  <si>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</si>
  <si>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</si>
  <si>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</si>
  <si>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</si>
  <si>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</si>
  <si>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</si>
  <si>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</si>
  <si>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</si>
  <si>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</si>
  <si>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</si>
  <si>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</si>
  <si>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</si>
  <si>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</si>
  <si>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</si>
  <si>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</si>
  <si>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</si>
  <si>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</si>
  <si>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</si>
  <si>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</si>
  <si>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</si>
  <si>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</si>
  <si>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</si>
  <si>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</si>
  <si>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</si>
  <si>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</si>
  <si>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</si>
  <si>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</si>
  <si>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</si>
  <si>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</si>
  <si>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</si>
  <si>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</si>
  <si>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</si>
  <si>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</si>
  <si>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</si>
  <si>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</si>
  <si>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</si>
  <si>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</si>
  <si>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</si>
  <si>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</si>
  <si>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</si>
  <si>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</si>
  <si>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</si>
  <si>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</si>
  <si>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</si>
  <si>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</si>
  <si>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</si>
  <si>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</si>
  <si>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</si>
  <si>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</si>
  <si>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</si>
  <si>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</si>
  <si>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</si>
  <si>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</si>
  <si>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</si>
  <si>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</si>
  <si>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</si>
  <si>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</si>
  <si>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</si>
  <si>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</si>
  <si>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</si>
  <si>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</si>
  <si>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</si>
  <si>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</si>
  <si>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</si>
  <si>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</si>
  <si>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</si>
  <si>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</si>
  <si>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</si>
  <si>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</si>
  <si>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</si>
  <si>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</si>
  <si>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</si>
  <si>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</si>
  <si>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</si>
  <si>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</si>
  <si>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</si>
  <si>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</si>
  <si>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</si>
  <si>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</si>
  <si>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</si>
  <si>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</si>
  <si>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</si>
  <si>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</si>
  <si>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</si>
  <si>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</si>
  <si>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</si>
  <si>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</si>
  <si>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</si>
  <si>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</si>
  <si>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</si>
  <si>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</si>
  <si>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</si>
  <si>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</si>
  <si>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</si>
  <si>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</si>
  <si>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</si>
  <si>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</si>
  <si>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</si>
  <si>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</si>
  <si>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</si>
  <si>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</si>
  <si>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</si>
  <si>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</si>
  <si>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</si>
  <si>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</si>
  <si>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</si>
  <si>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</si>
  <si>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</si>
  <si>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</si>
  <si>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</si>
  <si>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</si>
  <si>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</si>
  <si>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</si>
  <si>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</si>
  <si>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</si>
  <si>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</si>
  <si>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</si>
  <si>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</si>
  <si>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</si>
  <si>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</si>
  <si>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</si>
  <si>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</si>
  <si>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</si>
  <si>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</si>
  <si>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</si>
  <si>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</si>
  <si>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</si>
  <si>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</si>
  <si>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</si>
  <si>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</si>
  <si>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</si>
  <si>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</si>
  <si>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</si>
  <si>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</si>
  <si>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</si>
  <si>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</si>
  <si>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</si>
  <si>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</si>
  <si>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</si>
  <si>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</si>
  <si>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</si>
  <si>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</si>
  <si>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</si>
  <si>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</si>
  <si>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</si>
  <si>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</si>
  <si>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</si>
  <si>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</si>
  <si>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</si>
  <si>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</si>
  <si>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</si>
  <si>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</si>
  <si>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</si>
  <si>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</si>
  <si>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</si>
  <si>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</si>
  <si>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</si>
  <si>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</si>
  <si>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</si>
  <si>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</si>
  <si>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</si>
  <si>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</si>
  <si>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</si>
  <si>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</si>
  <si>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</si>
  <si>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</si>
  <si>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</si>
  <si>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</si>
  <si>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</si>
  <si>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</si>
  <si>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</si>
  <si>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</si>
  <si>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</si>
  <si>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</si>
  <si>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</si>
  <si>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</si>
  <si>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</si>
  <si>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</si>
  <si>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</si>
  <si>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</si>
  <si>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</si>
  <si>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</si>
  <si>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</si>
  <si>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</si>
  <si>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</si>
  <si>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</si>
  <si>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</si>
  <si>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</si>
  <si>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</si>
  <si>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</si>
  <si>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</si>
  <si>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</si>
  <si>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</si>
  <si>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</si>
  <si>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</si>
  <si>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</si>
  <si>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</si>
  <si>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</si>
  <si>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</si>
  <si>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</si>
  <si>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</si>
  <si>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</si>
  <si>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</si>
  <si>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</si>
  <si>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</si>
  <si>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</si>
  <si>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</si>
  <si>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</si>
  <si>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</si>
  <si>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</si>
  <si>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</si>
  <si>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</si>
  <si>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</si>
  <si>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</si>
  <si>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</si>
  <si>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</si>
  <si>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</si>
  <si>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</si>
  <si>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</si>
  <si>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</si>
  <si>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</si>
  <si>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</si>
  <si>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</si>
  <si>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</si>
  <si>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</si>
  <si>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</si>
  <si>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</si>
  <si>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</si>
  <si>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</si>
  <si>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</si>
  <si>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</si>
  <si>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</si>
  <si>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</si>
  <si>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</si>
  <si>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</si>
  <si>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</si>
  <si>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</si>
  <si>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</si>
  <si>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</si>
  <si>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</si>
  <si>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</si>
  <si>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</si>
  <si>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</si>
  <si>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</si>
  <si>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</si>
  <si>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</si>
  <si>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</si>
  <si>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</si>
  <si>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</si>
  <si>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</si>
  <si>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</si>
  <si>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</si>
  <si>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</si>
  <si>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</si>
  <si>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</si>
  <si>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</si>
  <si>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</si>
  <si>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</si>
  <si>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</si>
  <si>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</si>
  <si>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</si>
  <si>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</si>
  <si>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</si>
  <si>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</si>
  <si>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</si>
  <si>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</si>
  <si>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</si>
  <si>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</si>
  <si>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</si>
  <si>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</si>
  <si>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</si>
  <si>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</si>
  <si>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</si>
  <si>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</si>
  <si>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</si>
  <si>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</si>
  <si>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</si>
  <si>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</si>
  <si>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</si>
  <si>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</si>
  <si>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</si>
  <si>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</si>
  <si>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</si>
  <si>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</si>
  <si>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</si>
  <si>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</si>
  <si>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</si>
  <si>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</si>
  <si>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</si>
  <si>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</si>
  <si>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</si>
  <si>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</si>
  <si>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</si>
  <si>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</si>
  <si>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</si>
  <si>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</si>
  <si>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</si>
  <si>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</si>
  <si>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</si>
  <si>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</si>
  <si>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</si>
  <si>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</si>
  <si>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</si>
  <si>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</si>
  <si>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</si>
  <si>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</si>
  <si>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</si>
  <si>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</si>
  <si>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</si>
  <si>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</si>
  <si>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</si>
  <si>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</si>
  <si>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</si>
  <si>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</si>
  <si>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</si>
  <si>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</si>
  <si>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</si>
  <si>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</si>
  <si>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</si>
  <si>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</si>
  <si>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</si>
  <si>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</si>
  <si>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</si>
  <si>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</si>
  <si>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</si>
  <si>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</si>
  <si>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</si>
  <si>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</si>
  <si>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</si>
  <si>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</si>
  <si>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</si>
  <si>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</si>
  <si>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</si>
  <si>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</si>
  <si>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</si>
  <si>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</si>
  <si>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</si>
  <si>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</si>
  <si>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</si>
  <si>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</si>
  <si>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</si>
  <si>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</si>
  <si>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</si>
  <si>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</si>
  <si>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</si>
  <si>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</si>
  <si>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</si>
  <si>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</si>
  <si>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</si>
  <si>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</si>
  <si>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</si>
  <si>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</si>
  <si>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</si>
  <si>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</si>
  <si>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</si>
  <si>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</si>
  <si>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</si>
  <si>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</si>
  <si>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</si>
  <si>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</si>
  <si>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</si>
  <si>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</si>
  <si>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</si>
  <si>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</si>
  <si>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</si>
  <si>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</si>
  <si>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</si>
  <si>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</si>
  <si>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</si>
  <si>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</si>
  <si>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</si>
  <si>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</si>
  <si>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</si>
  <si>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</si>
  <si>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</si>
  <si>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</si>
  <si>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</si>
  <si>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</si>
  <si>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</si>
  <si>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</si>
  <si>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</si>
  <si>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</si>
  <si>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</si>
  <si>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</si>
  <si>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</si>
  <si>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</si>
  <si>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</si>
  <si>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</si>
  <si>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</si>
  <si>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</si>
  <si>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</si>
  <si>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</si>
  <si>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</si>
  <si>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</si>
  <si>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</si>
  <si>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</si>
  <si>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</si>
  <si>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</si>
  <si>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</si>
  <si>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</si>
  <si>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</si>
  <si>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</si>
  <si>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</si>
  <si>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</si>
  <si>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</si>
  <si>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</si>
  <si>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</si>
  <si>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</si>
  <si>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</si>
  <si>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</si>
  <si>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</si>
  <si>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</si>
  <si>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</si>
  <si>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</si>
  <si>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</si>
  <si>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</si>
  <si>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</si>
  <si>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</si>
  <si>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</si>
  <si>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</si>
  <si>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</si>
  <si>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</si>
  <si>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</si>
  <si>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</si>
  <si>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</si>
  <si>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</si>
  <si>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</si>
  <si>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</si>
  <si>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</si>
  <si>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</si>
  <si>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</si>
  <si>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</si>
  <si>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</si>
  <si>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</si>
  <si>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</si>
  <si>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</si>
  <si>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</si>
  <si>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</si>
  <si>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</si>
  <si>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</si>
  <si>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</si>
  <si>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</si>
  <si>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</si>
  <si>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</si>
  <si>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</si>
  <si>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</si>
  <si>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</si>
  <si>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</si>
  <si>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</si>
  <si>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</si>
  <si>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</si>
  <si>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</si>
  <si>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</si>
  <si>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</si>
  <si>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</si>
  <si>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</si>
  <si>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</si>
  <si>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</si>
  <si>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</si>
  <si>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</si>
  <si>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</si>
  <si>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</si>
  <si>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</si>
  <si>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</si>
  <si>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</si>
  <si>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</si>
  <si>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</si>
  <si>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</si>
  <si>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</si>
  <si>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</si>
  <si>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</si>
  <si>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</si>
  <si>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</si>
  <si>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</si>
  <si>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</si>
  <si>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</si>
  <si>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</si>
  <si>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</si>
  <si>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</si>
  <si>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</si>
  <si>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</si>
  <si>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</si>
  <si>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</si>
  <si>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</si>
  <si>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</si>
  <si>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</si>
  <si>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</si>
  <si>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</si>
  <si>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</si>
  <si>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</si>
  <si>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</si>
  <si>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</si>
  <si>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</si>
  <si>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</si>
  <si>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</si>
  <si>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</si>
  <si>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</si>
  <si>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</si>
  <si>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</si>
  <si>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</si>
  <si>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</si>
  <si>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</si>
  <si>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</si>
  <si>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</si>
  <si>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</si>
  <si>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</si>
  <si>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</si>
  <si>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</si>
  <si>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</si>
  <si>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</si>
  <si>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</si>
  <si>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</si>
  <si>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</si>
  <si>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</si>
  <si>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</si>
  <si>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</si>
  <si>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</si>
  <si>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</si>
  <si>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</si>
  <si>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</si>
  <si>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</si>
  <si>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</si>
  <si>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</si>
  <si>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</si>
  <si>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</si>
  <si>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</si>
  <si>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</si>
  <si>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</si>
  <si>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</si>
  <si>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</si>
  <si>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</si>
  <si>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</si>
  <si>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</si>
  <si>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</si>
  <si>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</si>
  <si>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</si>
  <si>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</si>
  <si>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</si>
  <si>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</si>
  <si>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</si>
  <si>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</si>
  <si>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</si>
  <si>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</si>
  <si>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</si>
  <si>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</si>
  <si>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</si>
  <si>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</si>
  <si>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</si>
  <si>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</si>
  <si>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</si>
  <si>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</si>
  <si>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</si>
  <si>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</si>
  <si>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</si>
  <si>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</si>
  <si>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</si>
  <si>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</si>
  <si>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</si>
  <si>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</si>
  <si>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</si>
  <si>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</si>
  <si>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</si>
  <si>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</si>
  <si>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</si>
  <si>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</si>
  <si>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</si>
  <si>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</si>
  <si>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</si>
  <si>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</si>
  <si>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</si>
  <si>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</si>
  <si>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</si>
  <si>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</si>
  <si>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</si>
  <si>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</si>
  <si>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</si>
  <si>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</si>
  <si>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</si>
  <si>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</si>
  <si>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</si>
  <si>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</si>
  <si>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</si>
  <si>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</si>
  <si>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</si>
  <si>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</si>
  <si>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</si>
  <si>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</si>
  <si>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</si>
  <si>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</si>
  <si>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</si>
  <si>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</si>
  <si>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</si>
  <si>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</si>
  <si>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</si>
  <si>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</si>
  <si>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</si>
  <si>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</si>
  <si>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</si>
  <si>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</si>
  <si>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</si>
  <si>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</si>
  <si>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</si>
  <si>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</si>
  <si>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</si>
  <si>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</si>
  <si>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</si>
  <si>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</si>
  <si>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</si>
  <si>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</si>
  <si>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</si>
  <si>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</si>
  <si>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</si>
  <si>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</si>
  <si>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</si>
  <si>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</si>
  <si>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</si>
  <si>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</si>
  <si>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</si>
  <si>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</si>
  <si>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</si>
  <si>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</si>
  <si>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</si>
  <si>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</si>
  <si>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</si>
  <si>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</si>
  <si>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</si>
  <si>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</si>
  <si>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</si>
  <si>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</si>
  <si>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</si>
  <si>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</si>
  <si>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</si>
  <si>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</si>
  <si>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</si>
  <si>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</si>
  <si>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</si>
  <si>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</si>
  <si>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</si>
  <si>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</si>
  <si>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</si>
  <si>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</si>
  <si>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</si>
  <si>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</si>
  <si>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</si>
  <si>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</si>
  <si>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</si>
  <si>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</si>
  <si>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</si>
  <si>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</si>
  <si>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</si>
  <si>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</si>
  <si>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</si>
  <si>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</si>
  <si>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</si>
  <si>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</si>
  <si>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</si>
  <si>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</si>
  <si>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</si>
  <si>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</si>
  <si>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</si>
  <si>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</si>
  <si>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</si>
  <si>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</si>
  <si>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</si>
  <si>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</si>
  <si>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</si>
  <si>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</si>
  <si>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</si>
  <si>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</si>
  <si>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</si>
  <si>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</si>
  <si>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</si>
  <si>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</si>
  <si>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</si>
  <si>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</si>
  <si>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</si>
  <si>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</si>
  <si>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</si>
  <si>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</si>
  <si>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</si>
  <si>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</si>
  <si>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</si>
  <si>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</si>
  <si>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</si>
  <si>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</si>
  <si>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</si>
  <si>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</si>
  <si>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</si>
  <si>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</si>
  <si>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</si>
  <si>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</si>
  <si>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</si>
  <si>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</si>
  <si>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</si>
  <si>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</si>
  <si>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</si>
  <si>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</si>
  <si>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</si>
  <si>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</si>
  <si>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</si>
  <si>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</si>
  <si>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</si>
  <si>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</si>
  <si>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</si>
  <si>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</si>
  <si>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</si>
  <si>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</si>
  <si>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</si>
  <si>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</si>
  <si>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</si>
  <si>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</si>
  <si>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</si>
  <si>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</si>
  <si>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</si>
  <si>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</si>
  <si>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</si>
  <si>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</si>
  <si>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</si>
  <si>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</si>
  <si>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</si>
  <si>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</si>
  <si>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</si>
  <si>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</si>
  <si>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</si>
  <si>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</si>
  <si>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</si>
  <si>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</si>
  <si>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</si>
  <si>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</si>
  <si>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</si>
  <si>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</si>
  <si>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</si>
  <si>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</si>
  <si>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</si>
  <si>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</si>
  <si>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</si>
  <si>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</si>
  <si>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</si>
  <si>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</si>
  <si>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</si>
  <si>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</si>
  <si>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</si>
  <si>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</si>
  <si>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</si>
  <si>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</si>
  <si>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</si>
  <si>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</si>
  <si>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</si>
  <si>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</si>
  <si>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</si>
  <si>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</si>
  <si>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</si>
  <si>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</si>
  <si>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</si>
  <si>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</si>
  <si>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</si>
  <si>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</si>
  <si>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</si>
  <si>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</si>
  <si>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</si>
  <si>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</si>
  <si>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</si>
  <si>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</si>
  <si>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</si>
  <si>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</si>
  <si>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</si>
  <si>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</si>
  <si>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</si>
  <si>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</si>
  <si>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</si>
  <si>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</si>
  <si>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</si>
  <si>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</si>
  <si>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</si>
  <si>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</si>
  <si>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</si>
  <si>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</si>
  <si>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</si>
  <si>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</si>
  <si>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</si>
  <si>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</si>
  <si>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</si>
  <si>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</si>
  <si>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</si>
  <si>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</si>
  <si>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</si>
  <si>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</si>
  <si>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</si>
  <si>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</si>
  <si>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</si>
  <si>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</si>
  <si>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</si>
  <si>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</si>
  <si>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</si>
  <si>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</si>
  <si>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</si>
  <si>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</si>
  <si>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</si>
  <si>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</si>
  <si>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</si>
  <si>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</si>
  <si>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</si>
  <si>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</si>
  <si>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</si>
  <si>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</si>
  <si>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</si>
  <si>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</si>
  <si>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</si>
  <si>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</si>
  <si>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</si>
  <si>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</si>
  <si>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</si>
  <si>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</si>
  <si>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</si>
  <si>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</si>
  <si>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</si>
  <si>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</si>
  <si>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</si>
  <si>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</si>
  <si>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</si>
  <si>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</si>
  <si>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</si>
  <si>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</si>
  <si>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</si>
  <si>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</si>
  <si>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</si>
  <si>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</si>
  <si>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</si>
  <si>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</si>
  <si>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</si>
  <si>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</si>
  <si>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</si>
  <si>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</si>
  <si>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</si>
  <si>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</si>
  <si>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</si>
  <si>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</si>
  <si>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</si>
  <si>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</si>
  <si>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</si>
  <si>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</si>
  <si>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</si>
  <si>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</si>
  <si>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</si>
  <si>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</si>
  <si>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</si>
  <si>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</si>
  <si>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</si>
  <si>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</si>
  <si>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</si>
  <si>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</si>
  <si>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</si>
  <si>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</si>
  <si>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</si>
  <si>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</si>
  <si>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</si>
  <si>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</si>
  <si>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</si>
  <si>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</si>
  <si>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</si>
  <si>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</si>
  <si>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</si>
  <si>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</si>
  <si>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</si>
  <si>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</si>
  <si>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</si>
  <si>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</si>
  <si>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</si>
  <si>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</si>
  <si>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</si>
  <si>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</si>
  <si>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</si>
  <si>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</si>
  <si>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</si>
  <si>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</si>
  <si>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</si>
  <si>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</si>
  <si>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</si>
  <si>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</si>
  <si>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</si>
  <si>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</si>
  <si>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</si>
  <si>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</si>
  <si>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</si>
  <si>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</si>
  <si>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</si>
  <si>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</si>
  <si>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</si>
  <si>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</si>
  <si>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</si>
  <si>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</si>
  <si>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</si>
  <si>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</si>
  <si>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</si>
  <si>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</si>
  <si>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</si>
  <si>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</si>
  <si>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</si>
  <si>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</si>
  <si>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</si>
  <si>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</si>
  <si>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</si>
  <si>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</si>
  <si>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</si>
  <si>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</si>
  <si>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</si>
  <si>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</si>
  <si>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</si>
  <si>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</si>
  <si>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</si>
  <si>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</si>
  <si>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</si>
  <si>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</si>
  <si>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</si>
  <si>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</si>
  <si>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</si>
  <si>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</si>
  <si>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</si>
  <si>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</si>
  <si>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</si>
  <si>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</si>
  <si>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</si>
  <si>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</si>
  <si>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</si>
  <si>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</si>
  <si>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</si>
  <si>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</si>
  <si>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</si>
  <si>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</si>
  <si>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</si>
  <si>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</si>
  <si>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</si>
  <si>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</si>
  <si>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</si>
  <si>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</si>
  <si>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</si>
  <si>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</si>
  <si>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</si>
  <si>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</si>
  <si>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</si>
  <si>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</si>
  <si>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</si>
  <si>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</si>
  <si>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</si>
  <si>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</si>
  <si>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</si>
  <si>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</si>
  <si>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</si>
  <si>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</si>
  <si>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</si>
  <si>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</si>
  <si>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</si>
  <si>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</si>
  <si>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</si>
  <si>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</si>
  <si>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</si>
  <si>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</si>
  <si>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</si>
  <si>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</si>
  <si>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</si>
  <si>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</si>
  <si>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</si>
  <si>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</si>
  <si>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</si>
  <si>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</si>
  <si>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</si>
  <si>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</si>
  <si>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</si>
  <si>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</si>
  <si>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</si>
  <si>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</si>
  <si>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</si>
  <si>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</si>
  <si>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</si>
  <si>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</si>
  <si>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</si>
  <si>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</si>
  <si>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</si>
  <si>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</si>
  <si>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</si>
  <si>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</si>
  <si>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</si>
  <si>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</si>
  <si>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</si>
  <si>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</si>
  <si>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</si>
  <si>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</si>
  <si>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</si>
  <si>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</si>
  <si>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</si>
  <si>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</si>
  <si>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</si>
  <si>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</si>
  <si>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</si>
  <si>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</si>
  <si>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</si>
  <si>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</si>
  <si>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</si>
  <si>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</si>
  <si>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</si>
  <si>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</si>
  <si>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</si>
  <si>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</si>
  <si>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</si>
  <si>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</si>
  <si>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</si>
  <si>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</si>
  <si>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</si>
  <si>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</si>
  <si>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</si>
  <si>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</si>
  <si>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</si>
  <si>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</si>
  <si>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</si>
  <si>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</si>
  <si>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</si>
  <si>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</si>
  <si>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</si>
  <si>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</si>
  <si>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</si>
  <si>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</si>
  <si>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</si>
  <si>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</si>
  <si>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</si>
  <si>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</si>
  <si>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</si>
  <si>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</si>
  <si>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</si>
  <si>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</si>
  <si>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</si>
  <si>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</si>
  <si>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</si>
  <si>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</si>
  <si>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</si>
  <si>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</si>
  <si>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</si>
  <si>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</si>
  <si>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</si>
  <si>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</si>
  <si>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</si>
  <si>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</si>
  <si>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</si>
  <si>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</si>
  <si>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</si>
  <si>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</si>
  <si>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</si>
  <si>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</si>
  <si>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</si>
  <si>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</si>
  <si>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</si>
  <si>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</si>
  <si>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</si>
  <si>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</si>
  <si>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</si>
  <si>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</si>
  <si>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</si>
  <si>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</si>
  <si>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</si>
  <si>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</si>
  <si>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</si>
  <si>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</si>
  <si>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</si>
  <si>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</si>
  <si>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</si>
  <si>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</si>
  <si>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</si>
  <si>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</si>
  <si>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</si>
  <si>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</si>
  <si>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</si>
  <si>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</si>
  <si>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</si>
  <si>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</si>
  <si>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</si>
  <si>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</si>
  <si>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</si>
  <si>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</si>
  <si>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</si>
  <si>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</si>
  <si>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</si>
  <si>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</si>
  <si>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</si>
  <si>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</si>
  <si>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</si>
  <si>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</si>
  <si>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</si>
  <si>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</si>
  <si>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</si>
  <si>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</si>
  <si>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</si>
  <si>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</si>
  <si>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</si>
  <si>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</si>
  <si>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</si>
  <si>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</si>
  <si>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</si>
  <si>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</si>
  <si>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</si>
  <si>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</si>
  <si>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</si>
  <si>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</si>
  <si>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</si>
  <si>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</si>
  <si>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</si>
  <si>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</si>
  <si>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</si>
  <si>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</si>
  <si>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</si>
  <si>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</si>
  <si>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</si>
  <si>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</si>
  <si>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</si>
  <si>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</si>
  <si>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</si>
  <si>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</si>
  <si>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</si>
  <si>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</si>
  <si>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</si>
  <si>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</si>
  <si>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</si>
  <si>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</si>
  <si>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</si>
  <si>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</si>
  <si>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</si>
  <si>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</si>
  <si>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</si>
  <si>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</si>
  <si>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</si>
  <si>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</si>
  <si>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</si>
  <si>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</si>
  <si>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</si>
  <si>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</si>
  <si>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</si>
  <si>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</si>
  <si>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</si>
  <si>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</si>
  <si>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</si>
  <si>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</si>
  <si>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</si>
  <si>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</si>
  <si>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</si>
  <si>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</si>
  <si>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</si>
  <si>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</si>
  <si>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</si>
  <si>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</si>
  <si>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</si>
  <si>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</si>
  <si>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</si>
  <si>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</si>
  <si>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</si>
  <si>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</si>
  <si>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</si>
  <si>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</si>
  <si>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</si>
  <si>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</si>
  <si>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</si>
  <si>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</si>
  <si>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</si>
  <si>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</si>
  <si>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</si>
  <si>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</si>
  <si>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</si>
  <si>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</si>
  <si>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</si>
  <si>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</si>
  <si>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</si>
  <si>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</si>
  <si>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</si>
  <si>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</si>
  <si>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</si>
  <si>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</si>
  <si>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</si>
  <si>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</si>
  <si>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</si>
  <si>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</si>
  <si>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</si>
  <si>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</si>
  <si>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</si>
  <si>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</si>
  <si>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</si>
  <si>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</si>
  <si>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</si>
  <si>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</si>
  <si>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</si>
  <si>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</si>
  <si>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</si>
  <si>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</si>
  <si>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</si>
  <si>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</si>
  <si>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</si>
  <si>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</si>
  <si>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</si>
  <si>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</si>
  <si>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</si>
  <si>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</si>
  <si>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</si>
  <si>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</si>
  <si>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</si>
  <si>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</si>
  <si>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</si>
  <si>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</si>
  <si>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</si>
  <si>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</si>
  <si>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</si>
  <si>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</si>
  <si>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USTANOVA ZA ZDRAVSTVENU NJEGU U KUĆI KARLOVAC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</si>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</sst>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1611976.02</v>
      </c>
      <c r="D2" s="7">
        <f>'PR-RAS'!E6</f>
        <v>1572933.9000000001</v>
      </c>
      <c r="E2" s="7">
        <v>0</v>
      </c>
      <c r="F2" s="7">
        <v>0</v>
      </c>
      <c r="G2" s="8">
        <f t="shared" ref="G2:G274" si="0">(B2/1000)*(C2*1+D2*2)</f>
        <v>4757.8438200000001</v>
      </c>
      <c r="H2" s="8">
        <f t="shared" ref="H2:H274" si="1">ABS(C2-ROUND(C2,0))+ABS(D2-ROUND(D2,0))</f>
        <v>0.11999999987892807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130503.96</v>
      </c>
      <c r="D45" s="2">
        <f>'PR-RAS'!E49</f>
        <v>0</v>
      </c>
      <c r="E45" s="2">
        <v>0</v>
      </c>
      <c r="F45" s="2">
        <v>0</v>
      </c>
      <c r="G45" s="3">
        <f t="shared" si="0"/>
        <v>5742.1742400000003</v>
      </c>
      <c r="H45" s="3">
        <f t="shared" si="1"/>
        <v>3.9999999993597157E-2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122751</v>
      </c>
      <c r="D57" s="2">
        <f>'PR-RAS'!E61</f>
        <v>0</v>
      </c>
      <c r="E57" s="2">
        <v>0</v>
      </c>
      <c r="F57" s="2">
        <v>0</v>
      </c>
      <c r="G57" s="3">
        <f t="shared" si="0"/>
        <v>6874.0560000000005</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122751</v>
      </c>
      <c r="D58" s="2">
        <f>'PR-RAS'!E62</f>
        <v>0</v>
      </c>
      <c r="E58" s="2">
        <v>0</v>
      </c>
      <c r="F58" s="2">
        <v>0</v>
      </c>
      <c r="G58" s="3">
        <f t="shared" si="0"/>
        <v>6996.8070000000007</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7752.96</v>
      </c>
      <c r="D64" s="2">
        <f>'PR-RAS'!E68</f>
        <v>0</v>
      </c>
      <c r="E64" s="2">
        <v>0</v>
      </c>
      <c r="F64" s="2">
        <v>0</v>
      </c>
      <c r="G64" s="3">
        <f t="shared" si="0"/>
        <v>488.43648000000002</v>
      </c>
      <c r="H64" s="3">
        <f t="shared" si="1"/>
        <v>3.999999999996362E-2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3752.96</v>
      </c>
      <c r="D65" s="2">
        <f>'PR-RAS'!E69</f>
        <v>0</v>
      </c>
      <c r="E65" s="2">
        <v>0</v>
      </c>
      <c r="F65" s="2">
        <v>0</v>
      </c>
      <c r="G65" s="3">
        <f t="shared" si="0"/>
        <v>240.18944000000002</v>
      </c>
      <c r="H65" s="3">
        <f t="shared" si="1"/>
        <v>3.999999999996362E-2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4000</v>
      </c>
      <c r="D66" s="2">
        <f>'PR-RAS'!E70</f>
        <v>0</v>
      </c>
      <c r="E66" s="2">
        <v>0</v>
      </c>
      <c r="F66" s="2">
        <v>0</v>
      </c>
      <c r="G66" s="3">
        <f t="shared" si="0"/>
        <v>260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106829.13</v>
      </c>
      <c r="D121" s="2">
        <f>'PR-RAS'!E125</f>
        <v>106961.29</v>
      </c>
      <c r="E121" s="2">
        <v>0</v>
      </c>
      <c r="F121" s="2">
        <v>0</v>
      </c>
      <c r="G121" s="3">
        <f t="shared" si="0"/>
        <v>38490.205199999997</v>
      </c>
      <c r="H121" s="3">
        <f t="shared" si="1"/>
        <v>0.41999999999825377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105679.13</v>
      </c>
      <c r="D122" s="2">
        <f>'PR-RAS'!E126</f>
        <v>106961.29</v>
      </c>
      <c r="E122" s="2">
        <v>0</v>
      </c>
      <c r="F122" s="2">
        <v>0</v>
      </c>
      <c r="G122" s="3">
        <f t="shared" si="0"/>
        <v>38671.806909999992</v>
      </c>
      <c r="H122" s="3">
        <f t="shared" si="1"/>
        <v>0.41999999999825377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105679.13</v>
      </c>
      <c r="D124" s="2">
        <f>'PR-RAS'!E128</f>
        <v>106961.29</v>
      </c>
      <c r="E124" s="2">
        <v>0</v>
      </c>
      <c r="F124" s="2">
        <v>0</v>
      </c>
      <c r="G124" s="3">
        <f t="shared" si="0"/>
        <v>39311.010329999997</v>
      </c>
      <c r="H124" s="3">
        <f t="shared" si="1"/>
        <v>0.41999999999825377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1150</v>
      </c>
      <c r="D125" s="2">
        <f>'PR-RAS'!E129</f>
        <v>0</v>
      </c>
      <c r="E125" s="2">
        <v>0</v>
      </c>
      <c r="F125" s="2">
        <v>0</v>
      </c>
      <c r="G125" s="3">
        <f t="shared" si="0"/>
        <v>142.6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1150</v>
      </c>
      <c r="D126" s="2">
        <f>'PR-RAS'!E130</f>
        <v>0</v>
      </c>
      <c r="E126" s="2">
        <v>0</v>
      </c>
      <c r="F126" s="2">
        <v>0</v>
      </c>
      <c r="G126" s="3">
        <f t="shared" si="0"/>
        <v>143.75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1373847.75</v>
      </c>
      <c r="D130" s="2">
        <f>'PR-RAS'!E134</f>
        <v>1464672.61</v>
      </c>
      <c r="E130" s="2">
        <v>0</v>
      </c>
      <c r="F130" s="2">
        <v>0</v>
      </c>
      <c r="G130" s="3">
        <f t="shared" si="0"/>
        <v>555111.8931300001</v>
      </c>
      <c r="H130" s="3">
        <f t="shared" si="1"/>
        <v>0.63999999989755452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63030</v>
      </c>
      <c r="D131" s="2">
        <f>'PR-RAS'!E135</f>
        <v>31700</v>
      </c>
      <c r="E131" s="2">
        <v>0</v>
      </c>
      <c r="F131" s="2">
        <v>0</v>
      </c>
      <c r="G131" s="3">
        <f t="shared" si="0"/>
        <v>16435.900000000001</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11400</v>
      </c>
      <c r="D132" s="2">
        <f>'PR-RAS'!E136</f>
        <v>11400</v>
      </c>
      <c r="E132" s="2">
        <v>0</v>
      </c>
      <c r="F132" s="2">
        <v>0</v>
      </c>
      <c r="G132" s="3">
        <f t="shared" si="0"/>
        <v>4480.2</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51630</v>
      </c>
      <c r="D133" s="2">
        <f>'PR-RAS'!E137</f>
        <v>20300</v>
      </c>
      <c r="E133" s="2">
        <v>0</v>
      </c>
      <c r="F133" s="2">
        <v>0</v>
      </c>
      <c r="G133" s="3">
        <f t="shared" si="0"/>
        <v>12174.36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1310817.75</v>
      </c>
      <c r="D135" s="2">
        <f>'PR-RAS'!E139</f>
        <v>1432972.61</v>
      </c>
      <c r="E135" s="2">
        <v>0</v>
      </c>
      <c r="F135" s="2">
        <v>0</v>
      </c>
      <c r="G135" s="3">
        <f t="shared" si="0"/>
        <v>559686.23798000009</v>
      </c>
      <c r="H135" s="3">
        <f t="shared" si="1"/>
        <v>0.63999999989755452</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795.18</v>
      </c>
      <c r="D136" s="2">
        <f>'PR-RAS'!E140</f>
        <v>1300</v>
      </c>
      <c r="E136" s="2">
        <v>0</v>
      </c>
      <c r="F136" s="2">
        <v>0</v>
      </c>
      <c r="G136" s="3">
        <f t="shared" si="0"/>
        <v>458.34930000000003</v>
      </c>
      <c r="H136" s="3">
        <f t="shared" si="1"/>
        <v>0.17999999999994998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795.18</v>
      </c>
      <c r="D147" s="2">
        <f>'PR-RAS'!E151</f>
        <v>1300</v>
      </c>
      <c r="E147" s="2">
        <v>0</v>
      </c>
      <c r="F147" s="2">
        <v>0</v>
      </c>
      <c r="G147" s="3">
        <f t="shared" si="0"/>
        <v>495.69627999999994</v>
      </c>
      <c r="H147" s="3">
        <f t="shared" si="1"/>
        <v>0.17999999999994998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1370918.2900000003</v>
      </c>
      <c r="D148" s="2">
        <f>'PR-RAS'!E152</f>
        <v>1332894.49</v>
      </c>
      <c r="E148" s="2">
        <v>0</v>
      </c>
      <c r="F148" s="2">
        <v>0</v>
      </c>
      <c r="G148" s="3">
        <f t="shared" si="0"/>
        <v>593395.96869000001</v>
      </c>
      <c r="H148" s="3">
        <f t="shared" si="1"/>
        <v>0.78000000026077032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1191595.6000000001</v>
      </c>
      <c r="D149" s="2">
        <f>'PR-RAS'!E153</f>
        <v>1146263.08</v>
      </c>
      <c r="E149" s="2">
        <v>0</v>
      </c>
      <c r="F149" s="2">
        <v>0</v>
      </c>
      <c r="G149" s="3">
        <f t="shared" si="0"/>
        <v>515650.02048000001</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1018242.69</v>
      </c>
      <c r="D150" s="2">
        <f>'PR-RAS'!E154</f>
        <v>974651.53</v>
      </c>
      <c r="E150" s="2">
        <v>0</v>
      </c>
      <c r="F150" s="2">
        <v>0</v>
      </c>
      <c r="G150" s="3">
        <f t="shared" si="0"/>
        <v>442164.31675</v>
      </c>
      <c r="H150" s="3">
        <f t="shared" si="1"/>
        <v>0.78000000002793968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1018242.69</v>
      </c>
      <c r="D151" s="2">
        <f>'PR-RAS'!E155</f>
        <v>974651.53</v>
      </c>
      <c r="E151" s="2">
        <v>0</v>
      </c>
      <c r="F151" s="2">
        <v>0</v>
      </c>
      <c r="G151" s="3">
        <f t="shared" si="0"/>
        <v>445131.86249999999</v>
      </c>
      <c r="H151" s="3">
        <f t="shared" si="1"/>
        <v>0.78000000002793968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45095.54</v>
      </c>
      <c r="D155" s="2">
        <f>'PR-RAS'!E159</f>
        <v>40825.75</v>
      </c>
      <c r="E155" s="2">
        <v>0</v>
      </c>
      <c r="F155" s="2">
        <v>0</v>
      </c>
      <c r="G155" s="3">
        <f t="shared" si="0"/>
        <v>19519.044160000001</v>
      </c>
      <c r="H155" s="3">
        <f t="shared" si="1"/>
        <v>0.70999999999912689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128257.37</v>
      </c>
      <c r="D156" s="2">
        <f>'PR-RAS'!E160</f>
        <v>130785.8</v>
      </c>
      <c r="E156" s="2">
        <v>0</v>
      </c>
      <c r="F156" s="2">
        <v>0</v>
      </c>
      <c r="G156" s="3">
        <f t="shared" si="0"/>
        <v>60423.490349999993</v>
      </c>
      <c r="H156" s="3">
        <f t="shared" si="1"/>
        <v>0.569999999992433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128257.37</v>
      </c>
      <c r="D158" s="2">
        <f>'PR-RAS'!E162</f>
        <v>130785.8</v>
      </c>
      <c r="E158" s="2">
        <v>0</v>
      </c>
      <c r="F158" s="2">
        <v>0</v>
      </c>
      <c r="G158" s="3">
        <f t="shared" si="0"/>
        <v>61203.148289999997</v>
      </c>
      <c r="H158" s="3">
        <f t="shared" si="1"/>
        <v>0.569999999992433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178475.87000000002</v>
      </c>
      <c r="D160" s="2">
        <f>'PR-RAS'!E164</f>
        <v>185678.4</v>
      </c>
      <c r="E160" s="2">
        <v>0</v>
      </c>
      <c r="F160" s="2">
        <v>0</v>
      </c>
      <c r="G160" s="3">
        <f t="shared" si="0"/>
        <v>87423.394530000005</v>
      </c>
      <c r="H160" s="3">
        <f t="shared" si="1"/>
        <v>0.52999999996973202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30051.27</v>
      </c>
      <c r="D161" s="2">
        <f>'PR-RAS'!E165</f>
        <v>26211.61</v>
      </c>
      <c r="E161" s="2">
        <v>0</v>
      </c>
      <c r="F161" s="2">
        <v>0</v>
      </c>
      <c r="G161" s="3">
        <f t="shared" si="0"/>
        <v>13195.9184</v>
      </c>
      <c r="H161" s="3">
        <f t="shared" si="1"/>
        <v>0.65999999999985448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1732.41</v>
      </c>
      <c r="D162" s="2">
        <f>'PR-RAS'!E166</f>
        <v>559.85</v>
      </c>
      <c r="E162" s="2">
        <v>0</v>
      </c>
      <c r="F162" s="2">
        <v>0</v>
      </c>
      <c r="G162" s="3">
        <f t="shared" si="0"/>
        <v>459.18971000000005</v>
      </c>
      <c r="H162" s="3">
        <f t="shared" si="1"/>
        <v>0.56000000000005912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26021.82</v>
      </c>
      <c r="D163" s="2">
        <f>'PR-RAS'!E167</f>
        <v>22897.5</v>
      </c>
      <c r="E163" s="2">
        <v>0</v>
      </c>
      <c r="F163" s="2">
        <v>0</v>
      </c>
      <c r="G163" s="3">
        <f t="shared" si="0"/>
        <v>11634.324840000001</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2297.04</v>
      </c>
      <c r="D164" s="2">
        <f>'PR-RAS'!E168</f>
        <v>2754.26</v>
      </c>
      <c r="E164" s="2">
        <v>0</v>
      </c>
      <c r="F164" s="2">
        <v>0</v>
      </c>
      <c r="G164" s="3">
        <f t="shared" si="0"/>
        <v>1272.30628</v>
      </c>
      <c r="H164" s="3">
        <f t="shared" si="1"/>
        <v>0.3000000000001819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61764.119999999995</v>
      </c>
      <c r="D166" s="2">
        <f>'PR-RAS'!E170</f>
        <v>58754.55</v>
      </c>
      <c r="E166" s="2">
        <v>0</v>
      </c>
      <c r="F166" s="2">
        <v>0</v>
      </c>
      <c r="G166" s="3">
        <f t="shared" si="0"/>
        <v>29580.081300000002</v>
      </c>
      <c r="H166" s="3">
        <f t="shared" si="1"/>
        <v>0.569999999992433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11543.47</v>
      </c>
      <c r="D167" s="2">
        <f>'PR-RAS'!E171</f>
        <v>9489.9</v>
      </c>
      <c r="E167" s="2">
        <v>0</v>
      </c>
      <c r="F167" s="2">
        <v>0</v>
      </c>
      <c r="G167" s="3">
        <f t="shared" si="0"/>
        <v>5066.8628199999994</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37039.449999999997</v>
      </c>
      <c r="D169" s="2">
        <f>'PR-RAS'!E173</f>
        <v>33497.379999999997</v>
      </c>
      <c r="E169" s="2">
        <v>0</v>
      </c>
      <c r="F169" s="2">
        <v>0</v>
      </c>
      <c r="G169" s="3">
        <f t="shared" si="0"/>
        <v>17477.74728</v>
      </c>
      <c r="H169" s="3">
        <f t="shared" si="1"/>
        <v>0.82999999999447027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2860.7</v>
      </c>
      <c r="D170" s="2">
        <f>'PR-RAS'!E174</f>
        <v>4990.83</v>
      </c>
      <c r="E170" s="2">
        <v>0</v>
      </c>
      <c r="F170" s="2">
        <v>0</v>
      </c>
      <c r="G170" s="3">
        <f t="shared" si="0"/>
        <v>2170.3588400000003</v>
      </c>
      <c r="H170" s="3">
        <f t="shared" si="1"/>
        <v>0.47000000000025466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3390.33</v>
      </c>
      <c r="D171" s="2">
        <f>'PR-RAS'!E175</f>
        <v>4764.1499999999996</v>
      </c>
      <c r="E171" s="2">
        <v>0</v>
      </c>
      <c r="F171" s="2">
        <v>0</v>
      </c>
      <c r="G171" s="3">
        <f t="shared" si="0"/>
        <v>2196.1671000000001</v>
      </c>
      <c r="H171" s="3">
        <f t="shared" si="1"/>
        <v>0.47999999999956344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6930.17</v>
      </c>
      <c r="D173" s="2">
        <f>'PR-RAS'!E177</f>
        <v>6012.29</v>
      </c>
      <c r="E173" s="2">
        <v>0</v>
      </c>
      <c r="F173" s="2">
        <v>0</v>
      </c>
      <c r="G173" s="3">
        <f t="shared" si="0"/>
        <v>3260.2169999999996</v>
      </c>
      <c r="H173" s="3">
        <f t="shared" si="1"/>
        <v>0.46000000000003638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70266.13</v>
      </c>
      <c r="D174" s="2">
        <f>'PR-RAS'!E178</f>
        <v>81784.84</v>
      </c>
      <c r="E174" s="2">
        <v>0</v>
      </c>
      <c r="F174" s="2">
        <v>0</v>
      </c>
      <c r="G174" s="3">
        <f t="shared" si="0"/>
        <v>40453.595129999994</v>
      </c>
      <c r="H174" s="3">
        <f t="shared" si="1"/>
        <v>0.29000000000814907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6511.86</v>
      </c>
      <c r="D175" s="2">
        <f>'PR-RAS'!E179</f>
        <v>6572.85</v>
      </c>
      <c r="E175" s="2">
        <v>0</v>
      </c>
      <c r="F175" s="2">
        <v>0</v>
      </c>
      <c r="G175" s="3">
        <f t="shared" si="0"/>
        <v>3420.4154400000002</v>
      </c>
      <c r="H175" s="3">
        <f t="shared" si="1"/>
        <v>0.28999999999996362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23880.06</v>
      </c>
      <c r="D176" s="2">
        <f>'PR-RAS'!E180</f>
        <v>24553.599999999999</v>
      </c>
      <c r="E176" s="2">
        <v>0</v>
      </c>
      <c r="F176" s="2">
        <v>0</v>
      </c>
      <c r="G176" s="3">
        <f t="shared" si="0"/>
        <v>12772.770499999999</v>
      </c>
      <c r="H176" s="3">
        <f t="shared" si="1"/>
        <v>0.46000000000276486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1592.5</v>
      </c>
      <c r="D177" s="2">
        <f>'PR-RAS'!E181</f>
        <v>3756.33</v>
      </c>
      <c r="E177" s="2">
        <v>0</v>
      </c>
      <c r="F177" s="2">
        <v>0</v>
      </c>
      <c r="G177" s="3">
        <f t="shared" si="0"/>
        <v>1602.5081599999999</v>
      </c>
      <c r="H177" s="3">
        <f t="shared" si="1"/>
        <v>0.82999999999992724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3890.52</v>
      </c>
      <c r="D178" s="2">
        <f>'PR-RAS'!E182</f>
        <v>3535.17</v>
      </c>
      <c r="E178" s="2">
        <v>0</v>
      </c>
      <c r="F178" s="2">
        <v>0</v>
      </c>
      <c r="G178" s="3">
        <f t="shared" si="0"/>
        <v>1940.07222</v>
      </c>
      <c r="H178" s="3">
        <f t="shared" si="1"/>
        <v>0.65000000000009095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911.98</v>
      </c>
      <c r="E179" s="2">
        <v>0</v>
      </c>
      <c r="F179" s="2">
        <v>0</v>
      </c>
      <c r="G179" s="3">
        <f t="shared" si="0"/>
        <v>324.66487999999998</v>
      </c>
      <c r="H179" s="3">
        <f t="shared" si="1"/>
        <v>1.999999999998181E-2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726.63</v>
      </c>
      <c r="D180" s="2">
        <f>'PR-RAS'!E184</f>
        <v>2646.03</v>
      </c>
      <c r="E180" s="2">
        <v>0</v>
      </c>
      <c r="F180" s="2">
        <v>0</v>
      </c>
      <c r="G180" s="3">
        <f t="shared" si="0"/>
        <v>1077.3455100000001</v>
      </c>
      <c r="H180" s="3">
        <f t="shared" si="1"/>
        <v>0.40000000000020464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5679.19</v>
      </c>
      <c r="D181" s="2">
        <f>'PR-RAS'!E185</f>
        <v>6436.99</v>
      </c>
      <c r="E181" s="2">
        <v>0</v>
      </c>
      <c r="F181" s="2">
        <v>0</v>
      </c>
      <c r="G181" s="3">
        <f t="shared" si="0"/>
        <v>3339.5705999999996</v>
      </c>
      <c r="H181" s="3">
        <f t="shared" si="1"/>
        <v>0.1999999999998181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18300.3</v>
      </c>
      <c r="D182" s="2">
        <f>'PR-RAS'!E186</f>
        <v>21540.7</v>
      </c>
      <c r="E182" s="2">
        <v>0</v>
      </c>
      <c r="F182" s="2">
        <v>0</v>
      </c>
      <c r="G182" s="3">
        <f t="shared" si="0"/>
        <v>11110.087699999998</v>
      </c>
      <c r="H182" s="3">
        <f t="shared" si="1"/>
        <v>0.59999999999854481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9685.07</v>
      </c>
      <c r="D183" s="2">
        <f>'PR-RAS'!E187</f>
        <v>11831.19</v>
      </c>
      <c r="E183" s="2">
        <v>0</v>
      </c>
      <c r="F183" s="2">
        <v>0</v>
      </c>
      <c r="G183" s="3">
        <f t="shared" si="0"/>
        <v>6069.2358999999997</v>
      </c>
      <c r="H183" s="3">
        <f t="shared" si="1"/>
        <v>0.26000000000021828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16394.350000000002</v>
      </c>
      <c r="D190" s="2">
        <f>'PR-RAS'!E194</f>
        <v>18927.399999999998</v>
      </c>
      <c r="E190" s="2">
        <v>0</v>
      </c>
      <c r="F190" s="2">
        <v>0</v>
      </c>
      <c r="G190" s="3">
        <f t="shared" si="0"/>
        <v>10253.089349999998</v>
      </c>
      <c r="H190" s="3">
        <f t="shared" si="1"/>
        <v>0.75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8558.61</v>
      </c>
      <c r="D191" s="2">
        <f>'PR-RAS'!E195</f>
        <v>8125.57</v>
      </c>
      <c r="E191" s="2">
        <v>0</v>
      </c>
      <c r="F191" s="2">
        <v>0</v>
      </c>
      <c r="G191" s="3">
        <f t="shared" si="0"/>
        <v>4713.8525</v>
      </c>
      <c r="H191" s="3">
        <f t="shared" si="1"/>
        <v>0.81999999999970896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5526.68</v>
      </c>
      <c r="D192" s="2">
        <f>'PR-RAS'!E196</f>
        <v>6241.39</v>
      </c>
      <c r="E192" s="2">
        <v>0</v>
      </c>
      <c r="F192" s="2">
        <v>0</v>
      </c>
      <c r="G192" s="3">
        <f t="shared" si="0"/>
        <v>3439.8068599999997</v>
      </c>
      <c r="H192" s="3">
        <f t="shared" si="1"/>
        <v>0.71000000000003638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1144.69</v>
      </c>
      <c r="D193" s="2">
        <f>'PR-RAS'!E197</f>
        <v>1558.43</v>
      </c>
      <c r="E193" s="2">
        <v>0</v>
      </c>
      <c r="F193" s="2">
        <v>0</v>
      </c>
      <c r="G193" s="3">
        <f t="shared" si="0"/>
        <v>818.21760000000006</v>
      </c>
      <c r="H193" s="3">
        <f t="shared" si="1"/>
        <v>0.74000000000000909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597.24</v>
      </c>
      <c r="D194" s="2">
        <f>'PR-RAS'!E198</f>
        <v>836.16</v>
      </c>
      <c r="E194" s="2">
        <v>0</v>
      </c>
      <c r="F194" s="2">
        <v>0</v>
      </c>
      <c r="G194" s="3">
        <f t="shared" si="0"/>
        <v>438.02508</v>
      </c>
      <c r="H194" s="3">
        <f t="shared" si="1"/>
        <v>0.39999999999997726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503.73</v>
      </c>
      <c r="D195" s="2">
        <f>'PR-RAS'!E199</f>
        <v>1511.23</v>
      </c>
      <c r="E195" s="2">
        <v>0</v>
      </c>
      <c r="F195" s="2">
        <v>0</v>
      </c>
      <c r="G195" s="3">
        <f t="shared" si="0"/>
        <v>684.08086000000003</v>
      </c>
      <c r="H195" s="3">
        <f t="shared" si="1"/>
        <v>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63.4</v>
      </c>
      <c r="D197" s="2">
        <f>'PR-RAS'!E201</f>
        <v>654.62</v>
      </c>
      <c r="E197" s="2">
        <v>0</v>
      </c>
      <c r="F197" s="2">
        <v>0</v>
      </c>
      <c r="G197" s="3">
        <f t="shared" si="0"/>
        <v>269.03744</v>
      </c>
      <c r="H197" s="3">
        <f t="shared" si="1"/>
        <v>0.77999999999999403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846.82</v>
      </c>
      <c r="D198" s="2">
        <f>'PR-RAS'!E202</f>
        <v>953.01</v>
      </c>
      <c r="E198" s="2">
        <v>0</v>
      </c>
      <c r="F198" s="2">
        <v>0</v>
      </c>
      <c r="G198" s="3">
        <f t="shared" si="0"/>
        <v>542.30948000000001</v>
      </c>
      <c r="H198" s="3">
        <f t="shared" si="1"/>
        <v>0.18999999999994088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846.82</v>
      </c>
      <c r="D212" s="2">
        <f>'PR-RAS'!E216</f>
        <v>953.01</v>
      </c>
      <c r="E212" s="2">
        <v>0</v>
      </c>
      <c r="F212" s="2">
        <v>0</v>
      </c>
      <c r="G212" s="3">
        <f t="shared" si="0"/>
        <v>580.84924000000001</v>
      </c>
      <c r="H212" s="3">
        <f t="shared" si="1"/>
        <v>0.18999999999994088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846.82</v>
      </c>
      <c r="D213" s="2">
        <f>'PR-RAS'!E217</f>
        <v>953.01</v>
      </c>
      <c r="E213" s="2">
        <v>0</v>
      </c>
      <c r="F213" s="2">
        <v>0</v>
      </c>
      <c r="G213" s="3">
        <f t="shared" si="0"/>
        <v>583.60208</v>
      </c>
      <c r="H213" s="3">
        <f t="shared" si="1"/>
        <v>0.18999999999994088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1370918.2900000003</v>
      </c>
      <c r="D295" s="2">
        <f>'PR-RAS'!E299</f>
        <v>1332894.49</v>
      </c>
      <c r="E295" s="2">
        <v>0</v>
      </c>
      <c r="F295" s="2">
        <v>0</v>
      </c>
      <c r="G295" s="3">
        <f t="shared" si="12"/>
        <v>1186791.93738</v>
      </c>
      <c r="H295" s="3">
        <f t="shared" si="13"/>
        <v>0.78000000026077032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241057.72999999975</v>
      </c>
      <c r="D296" s="2">
        <f>'PR-RAS'!E300</f>
        <v>240039.41000000015</v>
      </c>
      <c r="E296" s="2">
        <v>0</v>
      </c>
      <c r="F296" s="2">
        <v>0</v>
      </c>
      <c r="G296" s="3">
        <f t="shared" si="12"/>
        <v>212735.28224999999</v>
      </c>
      <c r="H296" s="3">
        <f t="shared" si="13"/>
        <v>0.68000000040046871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262290.34999999998</v>
      </c>
      <c r="D298" s="2">
        <f>'PR-RAS'!E302</f>
        <v>491979.74</v>
      </c>
      <c r="E298" s="2">
        <v>0</v>
      </c>
      <c r="F298" s="2">
        <v>0</v>
      </c>
      <c r="G298" s="3">
        <f t="shared" si="12"/>
        <v>370136.19951000001</v>
      </c>
      <c r="H298" s="3">
        <f t="shared" si="13"/>
        <v>0.60999999998603016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173664.37</v>
      </c>
      <c r="D300" s="2">
        <f>'PR-RAS'!E304</f>
        <v>185700.94</v>
      </c>
      <c r="E300" s="2">
        <v>0</v>
      </c>
      <c r="F300" s="2">
        <v>0</v>
      </c>
      <c r="G300" s="3">
        <f t="shared" si="12"/>
        <v>162974.80875</v>
      </c>
      <c r="H300" s="3">
        <f t="shared" si="13"/>
        <v>0.42999999999301508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13437.41</v>
      </c>
      <c r="D301" s="2">
        <f>'PR-RAS'!E305</f>
        <v>10424.09</v>
      </c>
      <c r="E301" s="2">
        <v>0</v>
      </c>
      <c r="F301" s="2">
        <v>0</v>
      </c>
      <c r="G301" s="3">
        <f t="shared" si="12"/>
        <v>10285.676999999998</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160226.96</v>
      </c>
      <c r="D302" s="2">
        <f>'PR-RAS'!E306</f>
        <v>175276.85</v>
      </c>
      <c r="E302" s="2">
        <v>0</v>
      </c>
      <c r="F302" s="2">
        <v>0</v>
      </c>
      <c r="G302" s="3">
        <f t="shared" si="12"/>
        <v>153744.97865999999</v>
      </c>
      <c r="H302" s="3">
        <f t="shared" si="13"/>
        <v>0.19000000000232831</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6802</v>
      </c>
      <c r="D303" s="2">
        <f>'PR-RAS'!E308</f>
        <v>9380</v>
      </c>
      <c r="E303" s="2">
        <v>0</v>
      </c>
      <c r="F303" s="2">
        <v>0</v>
      </c>
      <c r="G303" s="3">
        <f t="shared" si="12"/>
        <v>7719.7240000000002</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6802</v>
      </c>
      <c r="D316" s="2">
        <f>'PR-RAS'!E321</f>
        <v>9380</v>
      </c>
      <c r="E316" s="2">
        <v>0</v>
      </c>
      <c r="F316" s="2">
        <v>0</v>
      </c>
      <c r="G316" s="3">
        <f t="shared" si="12"/>
        <v>8052.03</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6802</v>
      </c>
      <c r="D331" s="2">
        <f>'PR-RAS'!E336</f>
        <v>9380</v>
      </c>
      <c r="E331" s="2">
        <v>0</v>
      </c>
      <c r="F331" s="2">
        <v>0</v>
      </c>
      <c r="G331" s="3">
        <f t="shared" si="12"/>
        <v>8435.4600000000009</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6802</v>
      </c>
      <c r="D332" s="2">
        <f>'PR-RAS'!E337</f>
        <v>9380</v>
      </c>
      <c r="E332" s="2">
        <v>0</v>
      </c>
      <c r="F332" s="2">
        <v>0</v>
      </c>
      <c r="G332" s="3">
        <f t="shared" si="12"/>
        <v>8461.0220000000008</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81223.55</v>
      </c>
      <c r="D355" s="2">
        <f>'PR-RAS'!E360</f>
        <v>92078.83</v>
      </c>
      <c r="E355" s="2">
        <v>0</v>
      </c>
      <c r="F355" s="2">
        <v>0</v>
      </c>
      <c r="G355" s="3">
        <f t="shared" si="12"/>
        <v>93944.948340000003</v>
      </c>
      <c r="H355" s="3">
        <f t="shared" si="13"/>
        <v>0.61999999999534339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81223.55</v>
      </c>
      <c r="D368" s="2">
        <f>'PR-RAS'!E373</f>
        <v>71672.08</v>
      </c>
      <c r="E368" s="2">
        <v>0</v>
      </c>
      <c r="F368" s="2">
        <v>0</v>
      </c>
      <c r="G368" s="3">
        <f t="shared" si="12"/>
        <v>82416.349570000006</v>
      </c>
      <c r="H368" s="3">
        <f t="shared" si="13"/>
        <v>0.52999999999883585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5583.55</v>
      </c>
      <c r="D374" s="2">
        <f>'PR-RAS'!E379</f>
        <v>4832.08</v>
      </c>
      <c r="E374" s="2">
        <v>0</v>
      </c>
      <c r="F374" s="2">
        <v>0</v>
      </c>
      <c r="G374" s="3">
        <f t="shared" si="12"/>
        <v>5687.3958299999995</v>
      </c>
      <c r="H374" s="3">
        <f t="shared" si="13"/>
        <v>0.52999999999974534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3727.05</v>
      </c>
      <c r="D375" s="2">
        <f>'PR-RAS'!E380</f>
        <v>4099.95</v>
      </c>
      <c r="E375" s="2">
        <v>0</v>
      </c>
      <c r="F375" s="2">
        <v>0</v>
      </c>
      <c r="G375" s="3">
        <f t="shared" si="12"/>
        <v>4460.6793000000007</v>
      </c>
      <c r="H375" s="3">
        <f t="shared" si="13"/>
        <v>0.1000000000003638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1856.5</v>
      </c>
      <c r="D377" s="2">
        <f>'PR-RAS'!E382</f>
        <v>732.13</v>
      </c>
      <c r="E377" s="2">
        <v>0</v>
      </c>
      <c r="F377" s="2">
        <v>0</v>
      </c>
      <c r="G377" s="3">
        <f t="shared" si="12"/>
        <v>1248.6057600000001</v>
      </c>
      <c r="H377" s="3">
        <f t="shared" si="13"/>
        <v>0.62999999999999545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75640</v>
      </c>
      <c r="D383" s="2">
        <f>'PR-RAS'!E388</f>
        <v>66840</v>
      </c>
      <c r="E383" s="2">
        <v>0</v>
      </c>
      <c r="F383" s="2">
        <v>0</v>
      </c>
      <c r="G383" s="3">
        <f t="shared" si="12"/>
        <v>79960.240000000005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75640</v>
      </c>
      <c r="D384" s="2">
        <f>'PR-RAS'!E389</f>
        <v>66840</v>
      </c>
      <c r="E384" s="2">
        <v>0</v>
      </c>
      <c r="F384" s="2">
        <v>0</v>
      </c>
      <c r="G384" s="3">
        <f t="shared" si="12"/>
        <v>80169.56</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20406.75</v>
      </c>
      <c r="E407" s="2">
        <v>0</v>
      </c>
      <c r="F407" s="2">
        <v>0</v>
      </c>
      <c r="G407" s="3">
        <f t="shared" si="12"/>
        <v>16570.281000000003</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20406.75</v>
      </c>
      <c r="E408" s="2">
        <v>0</v>
      </c>
      <c r="F408" s="2">
        <v>0</v>
      </c>
      <c r="G408" s="3">
        <f t="shared" si="12"/>
        <v>16611.094499999999</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74421.55</v>
      </c>
      <c r="D413" s="2">
        <f>'PR-RAS'!E418</f>
        <v>82698.83</v>
      </c>
      <c r="E413" s="2">
        <v>0</v>
      </c>
      <c r="F413" s="2">
        <v>0</v>
      </c>
      <c r="G413" s="3">
        <f t="shared" si="12"/>
        <v>98805.514519999997</v>
      </c>
      <c r="H413" s="3">
        <f t="shared" si="13"/>
        <v>0.61999999999534339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167261.85</v>
      </c>
      <c r="D415" s="2">
        <f>'PR-RAS'!E420</f>
        <v>243090.26</v>
      </c>
      <c r="E415" s="2">
        <v>0</v>
      </c>
      <c r="F415" s="2">
        <v>0</v>
      </c>
      <c r="G415" s="3">
        <f t="shared" si="12"/>
        <v>270525.14117999998</v>
      </c>
      <c r="H415" s="3">
        <f t="shared" si="13"/>
        <v>0.41000000000349246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1618778.02</v>
      </c>
      <c r="D417" s="2">
        <f>'PR-RAS'!E422</f>
        <v>1582313.9000000001</v>
      </c>
      <c r="E417" s="2">
        <v>0</v>
      </c>
      <c r="F417" s="2">
        <v>0</v>
      </c>
      <c r="G417" s="3">
        <f t="shared" si="12"/>
        <v>1989896.82112</v>
      </c>
      <c r="H417" s="3">
        <f t="shared" si="13"/>
        <v>0.11999999987892807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1452141.8400000003</v>
      </c>
      <c r="D418" s="2">
        <f>'PR-RAS'!E423</f>
        <v>1424973.32</v>
      </c>
      <c r="E418" s="2">
        <v>0</v>
      </c>
      <c r="F418" s="2">
        <v>0</v>
      </c>
      <c r="G418" s="3">
        <f t="shared" si="12"/>
        <v>1793970.89616</v>
      </c>
      <c r="H418" s="3">
        <f t="shared" si="13"/>
        <v>0.4799999997485429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166636.1799999997</v>
      </c>
      <c r="D419" s="2">
        <f>'PR-RAS'!E424</f>
        <v>157340.58000000007</v>
      </c>
      <c r="E419" s="2">
        <v>0</v>
      </c>
      <c r="F419" s="2">
        <v>0</v>
      </c>
      <c r="G419" s="3">
        <f t="shared" si="12"/>
        <v>201190.64811999994</v>
      </c>
      <c r="H419" s="3">
        <f t="shared" si="13"/>
        <v>0.59999999962747097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95028.499999999971</v>
      </c>
      <c r="D421" s="2">
        <f>'PR-RAS'!E426</f>
        <v>248889.47999999998</v>
      </c>
      <c r="E421" s="2">
        <v>0</v>
      </c>
      <c r="F421" s="2">
        <v>0</v>
      </c>
      <c r="G421" s="3">
        <f t="shared" si="12"/>
        <v>248979.13319999998</v>
      </c>
      <c r="H421" s="3">
        <f t="shared" si="13"/>
        <v>0.98000000001047738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173664.37</v>
      </c>
      <c r="D423" s="2">
        <f>'PR-RAS'!E428</f>
        <v>185700.94</v>
      </c>
      <c r="E423" s="2">
        <v>0</v>
      </c>
      <c r="F423" s="2">
        <v>0</v>
      </c>
      <c r="G423" s="3">
        <f t="shared" si="12"/>
        <v>230017.95749999999</v>
      </c>
      <c r="H423" s="3">
        <f t="shared" si="13"/>
        <v>0.42999999999301508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1618778.02</v>
      </c>
      <c r="D637" s="2">
        <f>'PR-RAS'!E643</f>
        <v>1582313.9000000001</v>
      </c>
      <c r="E637" s="2">
        <v>0</v>
      </c>
      <c r="F637" s="2">
        <v>0</v>
      </c>
      <c r="G637" s="3">
        <f t="shared" si="14"/>
        <v>3042246.10152</v>
      </c>
      <c r="H637" s="3">
        <f t="shared" si="15"/>
        <v>0.11999999987892807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1452141.8400000003</v>
      </c>
      <c r="D638" s="2">
        <f>'PR-RAS'!E644</f>
        <v>1424973.32</v>
      </c>
      <c r="E638" s="2">
        <v>0</v>
      </c>
      <c r="F638" s="2">
        <v>0</v>
      </c>
      <c r="G638" s="3">
        <f t="shared" si="14"/>
        <v>2740430.3617600002</v>
      </c>
      <c r="H638" s="3">
        <f t="shared" si="15"/>
        <v>0.4799999997485429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166636.1799999997</v>
      </c>
      <c r="D639" s="2">
        <f>'PR-RAS'!E645</f>
        <v>157340.58000000007</v>
      </c>
      <c r="E639" s="2">
        <v>0</v>
      </c>
      <c r="F639" s="2">
        <v>0</v>
      </c>
      <c r="G639" s="3">
        <f t="shared" si="14"/>
        <v>307080.4629199999</v>
      </c>
      <c r="H639" s="3">
        <f t="shared" si="15"/>
        <v>0.59999999962747097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95028.499999999971</v>
      </c>
      <c r="D641" s="2">
        <f>'PR-RAS'!E647</f>
        <v>248889.47999999998</v>
      </c>
      <c r="E641" s="2">
        <v>0</v>
      </c>
      <c r="F641" s="2">
        <v>0</v>
      </c>
      <c r="G641" s="3">
        <f t="shared" si="14"/>
        <v>379396.77439999999</v>
      </c>
      <c r="H641" s="3">
        <f t="shared" si="15"/>
        <v>0.98000000001047738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261664.67999999967</v>
      </c>
      <c r="D643" s="2">
        <f>'PR-RAS'!E649</f>
        <v>406230.06000000006</v>
      </c>
      <c r="E643" s="2">
        <v>0</v>
      </c>
      <c r="F643" s="2">
        <v>0</v>
      </c>
      <c r="G643" s="3">
        <f t="shared" si="14"/>
        <v>689588.12159999984</v>
      </c>
      <c r="H643" s="3">
        <f t="shared" si="15"/>
        <v>0.38000000038300641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216609.32</v>
      </c>
      <c r="D646" s="2">
        <f>'PR-RAS'!E653</f>
        <v>408249.12</v>
      </c>
      <c r="E646" s="2">
        <v>0</v>
      </c>
      <c r="F646" s="2">
        <v>0</v>
      </c>
      <c r="G646" s="3">
        <f t="shared" si="14"/>
        <v>666354.37620000006</v>
      </c>
      <c r="H646" s="3">
        <f t="shared" si="15"/>
        <v>0.44000000000232831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1636985.46</v>
      </c>
      <c r="D647" s="2">
        <f>'PR-RAS'!E654</f>
        <v>1618143.66</v>
      </c>
      <c r="E647" s="2">
        <v>0</v>
      </c>
      <c r="F647" s="2">
        <v>0</v>
      </c>
      <c r="G647" s="3">
        <f t="shared" si="14"/>
        <v>3148134.2158799996</v>
      </c>
      <c r="H647" s="3">
        <f t="shared" si="15"/>
        <v>0.80000000004656613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1445345.66</v>
      </c>
      <c r="D648" s="2">
        <f>'PR-RAS'!E655</f>
        <v>1507285.15</v>
      </c>
      <c r="E648" s="2">
        <v>0</v>
      </c>
      <c r="F648" s="2">
        <v>0</v>
      </c>
      <c r="G648" s="3">
        <f t="shared" si="14"/>
        <v>2885565.6261200001</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408249.12000000011</v>
      </c>
      <c r="D649" s="2">
        <f>'PR-RAS'!E656</f>
        <v>519107.62999999989</v>
      </c>
      <c r="E649" s="2">
        <v>0</v>
      </c>
      <c r="F649" s="2">
        <v>0</v>
      </c>
      <c r="G649" s="3">
        <f t="shared" si="14"/>
        <v>937308.91823999991</v>
      </c>
      <c r="H649" s="3">
        <f t="shared" si="15"/>
        <v>0.49000000022351742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50</v>
      </c>
      <c r="E651" s="2">
        <v>0</v>
      </c>
      <c r="F651" s="2">
        <v>0</v>
      </c>
      <c r="G651" s="3">
        <f t="shared" si="14"/>
        <v>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50</v>
      </c>
      <c r="E653" s="2">
        <v>0</v>
      </c>
      <c r="F653" s="2">
        <v>0</v>
      </c>
      <c r="G653" s="3">
        <f t="shared" si="14"/>
        <v>97.8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122751</v>
      </c>
      <c r="D670" s="2">
        <f>'PR-RAS'!E677</f>
        <v>0</v>
      </c>
      <c r="E670" s="2">
        <v>0</v>
      </c>
      <c r="F670" s="2">
        <v>0</v>
      </c>
      <c r="G670" s="3">
        <f t="shared" si="14"/>
        <v>82120.419000000009</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3752.96</v>
      </c>
      <c r="D677" s="2">
        <f>'PR-RAS'!E684</f>
        <v>0</v>
      </c>
      <c r="E677" s="2">
        <v>0</v>
      </c>
      <c r="F677" s="2">
        <v>0</v>
      </c>
      <c r="G677" s="3">
        <f t="shared" si="14"/>
        <v>2537.0009600000003</v>
      </c>
      <c r="H677" s="3">
        <f t="shared" si="15"/>
        <v>3.999999999996362E-2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4000</v>
      </c>
      <c r="D679" s="2">
        <f>'PR-RAS'!E686</f>
        <v>0</v>
      </c>
      <c r="E679" s="2">
        <v>0</v>
      </c>
      <c r="F679" s="2">
        <v>0</v>
      </c>
      <c r="G679" s="3">
        <f t="shared" si="14"/>
        <v>2712</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1975.93</v>
      </c>
      <c r="D725" s="2">
        <f>'PR-RAS'!E732</f>
        <v>0</v>
      </c>
      <c r="E725" s="2">
        <v>0</v>
      </c>
      <c r="F725" s="2">
        <v>0</v>
      </c>
      <c r="G725" s="3">
        <f t="shared" si="14"/>
        <v>1430.57332</v>
      </c>
      <c r="H725" s="3">
        <f t="shared" si="15"/>
        <v>6.9999999999936335E-2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2325.7600000000002</v>
      </c>
      <c r="D726" s="2">
        <f>'PR-RAS'!E733</f>
        <v>1765.76</v>
      </c>
      <c r="E726" s="2">
        <v>0</v>
      </c>
      <c r="F726" s="2">
        <v>0</v>
      </c>
      <c r="G726" s="3">
        <f t="shared" si="14"/>
        <v>4246.5280000000002</v>
      </c>
      <c r="H726" s="3">
        <f t="shared" si="15"/>
        <v>0.47999999999979082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26021.82</v>
      </c>
      <c r="D727" s="2">
        <f>'PR-RAS'!E734</f>
        <v>22897.5</v>
      </c>
      <c r="E727" s="2">
        <v>0</v>
      </c>
      <c r="F727" s="2">
        <v>0</v>
      </c>
      <c r="G727" s="3">
        <f t="shared" si="14"/>
        <v>52139.011320000005</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726.63</v>
      </c>
      <c r="D729" s="2">
        <f>'PR-RAS'!E736</f>
        <v>2646.03</v>
      </c>
      <c r="E729" s="2">
        <v>0</v>
      </c>
      <c r="F729" s="2">
        <v>0</v>
      </c>
      <c r="G729" s="3">
        <f t="shared" si="14"/>
        <v>4381.6063199999999</v>
      </c>
      <c r="H729" s="3">
        <f t="shared" si="15"/>
        <v>0.40000000000020464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3421.69</v>
      </c>
      <c r="D731" s="2">
        <f>'PR-RAS'!E738</f>
        <v>4386.99</v>
      </c>
      <c r="E731" s="2">
        <v>0</v>
      </c>
      <c r="F731" s="2">
        <v>0</v>
      </c>
      <c r="G731" s="3">
        <f t="shared" si="14"/>
        <v>8902.8390999999992</v>
      </c>
      <c r="H731" s="3">
        <f t="shared" si="15"/>
        <v>0.32000000000016371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8558.61</v>
      </c>
      <c r="D734" s="2">
        <f>'PR-RAS'!E741</f>
        <v>8125.57</v>
      </c>
      <c r="E734" s="2">
        <v>0</v>
      </c>
      <c r="F734" s="2">
        <v>0</v>
      </c>
      <c r="G734" s="3">
        <f t="shared" si="14"/>
        <v>18185.546750000001</v>
      </c>
      <c r="H734" s="3">
        <f t="shared" si="15"/>
        <v>0.81999999999970896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1209.1600000000001</v>
      </c>
      <c r="D735" s="2">
        <f>'PR-RAS'!E742</f>
        <v>1223.6600000000001</v>
      </c>
      <c r="E735" s="2">
        <v>0</v>
      </c>
      <c r="F735" s="2">
        <v>0</v>
      </c>
      <c r="G735" s="3">
        <f t="shared" si="14"/>
        <v>2683.8563200000003</v>
      </c>
      <c r="H735" s="3">
        <f t="shared" si="15"/>
        <v>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786608.8899999999</v>
      </c>
      <c r="D1011" s="7">
        <f>BILANCA!E6</f>
        <v>968931.18</v>
      </c>
      <c r="E1011" s="7">
        <v>0</v>
      </c>
      <c r="F1011" s="7">
        <v>0</v>
      </c>
      <c r="G1011" s="8">
        <f t="shared" ref="G1011:G1306" si="38">B1011/1000*C1011+B1011/500*D1011</f>
        <v>2724.4712500000001</v>
      </c>
      <c r="H1011" s="8">
        <f t="shared" si="35"/>
        <v>0.29000000015366822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201607.71</v>
      </c>
      <c r="D1012" s="2">
        <f>BILANCA!E7</f>
        <v>248460.86</v>
      </c>
      <c r="E1012" s="2">
        <v>0</v>
      </c>
      <c r="F1012" s="2">
        <v>0</v>
      </c>
      <c r="G1012" s="3">
        <f t="shared" si="38"/>
        <v>1397.0588600000001</v>
      </c>
      <c r="H1012" s="3">
        <f t="shared" si="35"/>
        <v>0.43000000002211891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2368.75</v>
      </c>
      <c r="D1013" s="2">
        <f>BILANCA!E8</f>
        <v>2285.83</v>
      </c>
      <c r="E1013" s="2">
        <v>0</v>
      </c>
      <c r="F1013" s="2">
        <v>0</v>
      </c>
      <c r="G1013" s="3">
        <f t="shared" si="38"/>
        <v>20.82123</v>
      </c>
      <c r="H1013" s="3">
        <f t="shared" si="35"/>
        <v>0.42000000000007276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2534.67</v>
      </c>
      <c r="D1015" s="2">
        <f>BILANCA!E10</f>
        <v>2534.67</v>
      </c>
      <c r="E1015" s="2">
        <v>0</v>
      </c>
      <c r="F1015" s="2">
        <v>0</v>
      </c>
      <c r="G1015" s="3">
        <f t="shared" si="38"/>
        <v>38.020050000000005</v>
      </c>
      <c r="H1015" s="3">
        <f t="shared" si="35"/>
        <v>0.65999999999985448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165.92</v>
      </c>
      <c r="D1016" s="2">
        <f>BILANCA!E11</f>
        <v>248.84</v>
      </c>
      <c r="E1016" s="2">
        <v>0</v>
      </c>
      <c r="F1016" s="2">
        <v>0</v>
      </c>
      <c r="G1016" s="3">
        <f t="shared" si="38"/>
        <v>3.9816000000000003</v>
      </c>
      <c r="H1016" s="3">
        <f t="shared" si="35"/>
        <v>0.24000000000000909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199238.96</v>
      </c>
      <c r="D1017" s="2">
        <f>BILANCA!E12</f>
        <v>246175.03</v>
      </c>
      <c r="E1017" s="2">
        <v>0</v>
      </c>
      <c r="F1017" s="2">
        <v>0</v>
      </c>
      <c r="G1017" s="3">
        <f t="shared" si="38"/>
        <v>4841.1231399999997</v>
      </c>
      <c r="H1017" s="3">
        <f t="shared" si="35"/>
        <v>7.0000000006984919E-2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60831.670000000013</v>
      </c>
      <c r="D1018" s="2">
        <f>BILANCA!E13</f>
        <v>74884.790000000008</v>
      </c>
      <c r="E1018" s="2">
        <v>0</v>
      </c>
      <c r="F1018" s="2">
        <v>0</v>
      </c>
      <c r="G1018" s="3">
        <f t="shared" si="38"/>
        <v>1684.8100000000004</v>
      </c>
      <c r="H1018" s="3">
        <f t="shared" si="35"/>
        <v>0.53999999997904524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130015.39</v>
      </c>
      <c r="D1020" s="2">
        <f>BILANCA!E15</f>
        <v>150422.14000000001</v>
      </c>
      <c r="E1020" s="2">
        <v>0</v>
      </c>
      <c r="F1020" s="2">
        <v>0</v>
      </c>
      <c r="G1020" s="3">
        <f t="shared" si="38"/>
        <v>4308.5967000000001</v>
      </c>
      <c r="H1020" s="3">
        <f t="shared" si="35"/>
        <v>0.53000000001338776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54221.15</v>
      </c>
      <c r="D1021" s="2">
        <f>BILANCA!E16</f>
        <v>54221.15</v>
      </c>
      <c r="E1021" s="2">
        <v>0</v>
      </c>
      <c r="F1021" s="2">
        <v>0</v>
      </c>
      <c r="G1021" s="3">
        <f t="shared" si="38"/>
        <v>1789.2979499999999</v>
      </c>
      <c r="H1021" s="3">
        <f t="shared" si="35"/>
        <v>0.30000000000291038</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123404.87</v>
      </c>
      <c r="D1023" s="2">
        <f>BILANCA!E18</f>
        <v>129758.5</v>
      </c>
      <c r="E1023" s="2">
        <v>0</v>
      </c>
      <c r="F1023" s="2">
        <v>0</v>
      </c>
      <c r="G1023" s="3">
        <f t="shared" si="38"/>
        <v>4977.9843099999998</v>
      </c>
      <c r="H1023" s="3">
        <f t="shared" si="35"/>
        <v>0.63000000000465661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5303.239999999998</v>
      </c>
      <c r="D1024" s="2">
        <f>BILANCA!E19</f>
        <v>6925.4599999999846</v>
      </c>
      <c r="E1024" s="2">
        <v>0</v>
      </c>
      <c r="F1024" s="2">
        <v>0</v>
      </c>
      <c r="G1024" s="3">
        <f t="shared" si="38"/>
        <v>268.15823999999952</v>
      </c>
      <c r="H1024" s="3">
        <f t="shared" si="35"/>
        <v>0.6999999999825377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29326.080000000002</v>
      </c>
      <c r="D1025" s="2">
        <f>BILANCA!E20</f>
        <v>31638.53</v>
      </c>
      <c r="E1025" s="2">
        <v>0</v>
      </c>
      <c r="F1025" s="2">
        <v>0</v>
      </c>
      <c r="G1025" s="3">
        <f t="shared" si="38"/>
        <v>1389.0471</v>
      </c>
      <c r="H1025" s="3">
        <f t="shared" si="35"/>
        <v>0.55000000000291038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1684.07</v>
      </c>
      <c r="D1026" s="2">
        <f>BILANCA!E21</f>
        <v>1684.07</v>
      </c>
      <c r="E1026" s="2">
        <v>0</v>
      </c>
      <c r="F1026" s="2">
        <v>0</v>
      </c>
      <c r="G1026" s="3">
        <f t="shared" si="38"/>
        <v>80.835359999999994</v>
      </c>
      <c r="H1026" s="3">
        <f t="shared" si="35"/>
        <v>0.13999999999987267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3531.07</v>
      </c>
      <c r="D1027" s="2">
        <f>BILANCA!E22</f>
        <v>4263.2</v>
      </c>
      <c r="E1027" s="2">
        <v>0</v>
      </c>
      <c r="F1027" s="2">
        <v>0</v>
      </c>
      <c r="G1027" s="3">
        <f t="shared" si="38"/>
        <v>204.97699</v>
      </c>
      <c r="H1027" s="3">
        <f t="shared" si="35"/>
        <v>0.26999999999998181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18176.939999999999</v>
      </c>
      <c r="D1028" s="2">
        <f>BILANCA!E23</f>
        <v>18176.939999999999</v>
      </c>
      <c r="E1028" s="2">
        <v>0</v>
      </c>
      <c r="F1028" s="2">
        <v>0</v>
      </c>
      <c r="G1028" s="3">
        <f t="shared" si="38"/>
        <v>981.55475999999999</v>
      </c>
      <c r="H1028" s="3">
        <f t="shared" si="35"/>
        <v>0.12000000000261934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311.77</v>
      </c>
      <c r="D1031" s="2">
        <f>BILANCA!E26</f>
        <v>311.77</v>
      </c>
      <c r="E1031" s="2">
        <v>0</v>
      </c>
      <c r="F1031" s="2">
        <v>0</v>
      </c>
      <c r="G1031" s="3">
        <f t="shared" si="38"/>
        <v>19.64151</v>
      </c>
      <c r="H1031" s="3">
        <f t="shared" si="35"/>
        <v>0.46000000000003638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47726.69</v>
      </c>
      <c r="D1033" s="2">
        <f>BILANCA!E28</f>
        <v>49149.05</v>
      </c>
      <c r="E1033" s="2">
        <v>0</v>
      </c>
      <c r="F1033" s="2">
        <v>0</v>
      </c>
      <c r="G1033" s="3">
        <f t="shared" si="38"/>
        <v>3358.57017</v>
      </c>
      <c r="H1033" s="3">
        <f t="shared" si="35"/>
        <v>0.36000000000058208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133104.04999999999</v>
      </c>
      <c r="D1034" s="2">
        <f>BILANCA!E29</f>
        <v>164364.78</v>
      </c>
      <c r="E1034" s="2">
        <v>0</v>
      </c>
      <c r="F1034" s="2">
        <v>0</v>
      </c>
      <c r="G1034" s="3">
        <f t="shared" si="38"/>
        <v>11084.00664</v>
      </c>
      <c r="H1034" s="3">
        <f t="shared" si="35"/>
        <v>0.26999999998952262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330861.31</v>
      </c>
      <c r="D1035" s="2">
        <f>BILANCA!E30</f>
        <v>397701.31</v>
      </c>
      <c r="E1035" s="2">
        <v>0</v>
      </c>
      <c r="F1035" s="2">
        <v>0</v>
      </c>
      <c r="G1035" s="3">
        <f t="shared" si="38"/>
        <v>28156.598250000003</v>
      </c>
      <c r="H1035" s="3">
        <f t="shared" si="35"/>
        <v>0.61999999999534339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197757.26</v>
      </c>
      <c r="D1039" s="2">
        <f>BILANCA!E34</f>
        <v>233336.53</v>
      </c>
      <c r="E1039" s="2">
        <v>0</v>
      </c>
      <c r="F1039" s="2">
        <v>0</v>
      </c>
      <c r="G1039" s="3">
        <f t="shared" si="38"/>
        <v>19268.479280000003</v>
      </c>
      <c r="H1039" s="3">
        <f t="shared" si="35"/>
        <v>0.73000000001047738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22311.63</v>
      </c>
      <c r="D1059" s="2">
        <f>BILANCA!E54</f>
        <v>28863.279999999999</v>
      </c>
      <c r="E1059" s="2">
        <v>0</v>
      </c>
      <c r="F1059" s="2">
        <v>0</v>
      </c>
      <c r="G1059" s="3">
        <f t="shared" si="38"/>
        <v>3921.87131</v>
      </c>
      <c r="H1059" s="3">
        <f t="shared" si="35"/>
        <v>0.64999999999781721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22311.63</v>
      </c>
      <c r="D1060" s="2">
        <f>BILANCA!E55</f>
        <v>28863.279999999999</v>
      </c>
      <c r="E1060" s="2">
        <v>0</v>
      </c>
      <c r="F1060" s="2">
        <v>0</v>
      </c>
      <c r="G1060" s="3">
        <f t="shared" si="38"/>
        <v>4001.9094999999998</v>
      </c>
      <c r="H1060" s="3">
        <f t="shared" si="35"/>
        <v>0.64999999999781721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585001.17999999993</v>
      </c>
      <c r="D1074" s="2">
        <f>BILANCA!E69</f>
        <v>720470.32000000007</v>
      </c>
      <c r="E1074" s="2">
        <v>0</v>
      </c>
      <c r="F1074" s="2">
        <v>0</v>
      </c>
      <c r="G1074" s="3">
        <f t="shared" si="38"/>
        <v>129660.27648000001</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408249.12</v>
      </c>
      <c r="D1075" s="2">
        <f>BILANCA!E70</f>
        <v>519107.63</v>
      </c>
      <c r="E1075" s="2">
        <v>0</v>
      </c>
      <c r="F1075" s="2">
        <v>0</v>
      </c>
      <c r="G1075" s="3">
        <f t="shared" si="38"/>
        <v>94020.184700000013</v>
      </c>
      <c r="H1075" s="3">
        <f t="shared" si="35"/>
        <v>0.48999999999068677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408249.12</v>
      </c>
      <c r="D1076" s="2">
        <f>BILANCA!E71</f>
        <v>519103.63</v>
      </c>
      <c r="E1076" s="2">
        <v>0</v>
      </c>
      <c r="F1076" s="2">
        <v>0</v>
      </c>
      <c r="G1076" s="3">
        <f t="shared" si="38"/>
        <v>95466.121079999997</v>
      </c>
      <c r="H1076" s="3">
        <f t="shared" si="35"/>
        <v>0.48999999999068677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408249.12</v>
      </c>
      <c r="D1078" s="2">
        <f>BILANCA!E73</f>
        <v>519053.64</v>
      </c>
      <c r="E1078" s="2">
        <v>0</v>
      </c>
      <c r="F1078" s="2">
        <v>0</v>
      </c>
      <c r="G1078" s="3">
        <f t="shared" si="38"/>
        <v>98352.23520000001</v>
      </c>
      <c r="H1078" s="3">
        <f t="shared" si="35"/>
        <v>0.47999999998137355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49.99</v>
      </c>
      <c r="E1080" s="2">
        <v>0</v>
      </c>
      <c r="F1080" s="2">
        <v>0</v>
      </c>
      <c r="G1080" s="3">
        <f t="shared" si="38"/>
        <v>6.9986000000000006</v>
      </c>
      <c r="H1080" s="3">
        <f t="shared" si="35"/>
        <v>9.9999999999980105E-3</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4</v>
      </c>
      <c r="E1085" s="2">
        <v>0</v>
      </c>
      <c r="F1085" s="2">
        <v>0</v>
      </c>
      <c r="G1085" s="3">
        <f t="shared" si="38"/>
        <v>0.6</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3087.69</v>
      </c>
      <c r="D1087" s="2">
        <f>BILANCA!E82</f>
        <v>15661.75</v>
      </c>
      <c r="E1087" s="2">
        <v>0</v>
      </c>
      <c r="F1087" s="2">
        <v>0</v>
      </c>
      <c r="G1087" s="3">
        <f t="shared" si="38"/>
        <v>2649.6616299999996</v>
      </c>
      <c r="H1087" s="3">
        <f t="shared" si="35"/>
        <v>0.55999999999994543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3087.69</v>
      </c>
      <c r="D1092" s="2">
        <f>BILANCA!E87</f>
        <v>15661.75</v>
      </c>
      <c r="E1092" s="2">
        <v>0</v>
      </c>
      <c r="F1092" s="2">
        <v>0</v>
      </c>
      <c r="G1092" s="3">
        <f t="shared" si="38"/>
        <v>2821.71758</v>
      </c>
      <c r="H1092" s="3">
        <f t="shared" si="35"/>
        <v>0.55999999999994543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173664.37</v>
      </c>
      <c r="D1152" s="2">
        <f>BILANCA!E147</f>
        <v>185700.94</v>
      </c>
      <c r="E1152" s="2">
        <v>0</v>
      </c>
      <c r="F1152" s="2">
        <v>0</v>
      </c>
      <c r="G1152" s="3">
        <f t="shared" si="38"/>
        <v>77399.407500000001</v>
      </c>
      <c r="H1152" s="3">
        <f t="shared" si="41"/>
        <v>0.42999999999301508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13437.41</v>
      </c>
      <c r="D1166" s="2">
        <f>BILANCA!E161</f>
        <v>10424.09</v>
      </c>
      <c r="E1166" s="2">
        <v>0</v>
      </c>
      <c r="F1166" s="2">
        <v>0</v>
      </c>
      <c r="G1166" s="3">
        <f t="shared" si="38"/>
        <v>5348.5520400000005</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160226.96</v>
      </c>
      <c r="D1167" s="2">
        <f>BILANCA!E162</f>
        <v>175276.85</v>
      </c>
      <c r="E1167" s="2">
        <v>0</v>
      </c>
      <c r="F1167" s="2">
        <v>0</v>
      </c>
      <c r="G1167" s="3">
        <f t="shared" si="38"/>
        <v>80192.563620000001</v>
      </c>
      <c r="H1167" s="3">
        <f t="shared" si="41"/>
        <v>0.19000000000232831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786608.8899999999</v>
      </c>
      <c r="D1180" s="2">
        <f>BILANCA!E176</f>
        <v>968931.18</v>
      </c>
      <c r="E1180" s="2">
        <v>0</v>
      </c>
      <c r="F1180" s="2">
        <v>0</v>
      </c>
      <c r="G1180" s="3">
        <f t="shared" si="38"/>
        <v>463160.11250000005</v>
      </c>
      <c r="H1180" s="3">
        <f t="shared" si="41"/>
        <v>0.29000000015366822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125984.70999999999</v>
      </c>
      <c r="D1181" s="2">
        <f>BILANCA!E177</f>
        <v>104851.9</v>
      </c>
      <c r="E1181" s="2">
        <v>0</v>
      </c>
      <c r="F1181" s="2">
        <v>0</v>
      </c>
      <c r="G1181" s="3">
        <f t="shared" si="38"/>
        <v>57402.735209999999</v>
      </c>
      <c r="H1181" s="3">
        <f t="shared" si="41"/>
        <v>0.39000000001396984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107508.15999999999</v>
      </c>
      <c r="D1182" s="2">
        <f>BILANCA!E178</f>
        <v>104520.09</v>
      </c>
      <c r="E1182" s="2">
        <v>0</v>
      </c>
      <c r="F1182" s="2">
        <v>0</v>
      </c>
      <c r="G1182" s="3">
        <f t="shared" si="38"/>
        <v>54446.314479999986</v>
      </c>
      <c r="H1182" s="3">
        <f t="shared" si="41"/>
        <v>0.24999999998544808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96282.04</v>
      </c>
      <c r="D1183" s="2">
        <f>BILANCA!E179</f>
        <v>94985.919999999998</v>
      </c>
      <c r="E1183" s="2">
        <v>0</v>
      </c>
      <c r="F1183" s="2">
        <v>0</v>
      </c>
      <c r="G1183" s="3">
        <f t="shared" si="38"/>
        <v>49521.921239999996</v>
      </c>
      <c r="H1183" s="3">
        <f t="shared" si="41"/>
        <v>0.11999999999534339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11117.17</v>
      </c>
      <c r="D1184" s="2">
        <f>BILANCA!E180</f>
        <v>9407.61</v>
      </c>
      <c r="E1184" s="2">
        <v>0</v>
      </c>
      <c r="F1184" s="2">
        <v>0</v>
      </c>
      <c r="G1184" s="3">
        <f t="shared" si="38"/>
        <v>5208.2358599999998</v>
      </c>
      <c r="H1184" s="3">
        <f t="shared" si="41"/>
        <v>0.55999999999949068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108.95</v>
      </c>
      <c r="D1185" s="2">
        <f>BILANCA!E181</f>
        <v>126.56</v>
      </c>
      <c r="E1185" s="2">
        <v>0</v>
      </c>
      <c r="F1185" s="2">
        <v>0</v>
      </c>
      <c r="G1185" s="3">
        <f t="shared" si="38"/>
        <v>63.362250000000003</v>
      </c>
      <c r="H1185" s="3">
        <f t="shared" si="41"/>
        <v>0.48999999999999488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108.95</v>
      </c>
      <c r="D1188" s="2">
        <f>BILANCA!E184</f>
        <v>126.56</v>
      </c>
      <c r="E1188" s="2">
        <v>0</v>
      </c>
      <c r="F1188" s="2">
        <v>0</v>
      </c>
      <c r="G1188" s="3">
        <f t="shared" si="38"/>
        <v>64.448459999999997</v>
      </c>
      <c r="H1188" s="3">
        <f t="shared" si="41"/>
        <v>0.48999999999999488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18476.55</v>
      </c>
      <c r="D1201" s="2">
        <f>BILANCA!E197</f>
        <v>331.81</v>
      </c>
      <c r="E1201" s="2">
        <v>0</v>
      </c>
      <c r="F1201" s="2">
        <v>0</v>
      </c>
      <c r="G1201" s="3">
        <f t="shared" si="38"/>
        <v>3655.7724699999999</v>
      </c>
      <c r="H1201" s="3">
        <f t="shared" si="41"/>
        <v>0.64000000000072532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18476.55</v>
      </c>
      <c r="D1202" s="2">
        <f>BILANCA!E198</f>
        <v>331.81</v>
      </c>
      <c r="E1202" s="2">
        <v>0</v>
      </c>
      <c r="F1202" s="2">
        <v>0</v>
      </c>
      <c r="G1202" s="3">
        <f t="shared" ref="G1202:G1206" si="44">B1202/1000*C1202+B1202/500*D1202</f>
        <v>3674.91264</v>
      </c>
      <c r="H1202" s="3">
        <f t="shared" ref="H1202:H1206" si="45">ABS(C1202-ROUND(C1202,0))+ABS(D1202-ROUND(D1202,0))</f>
        <v>0.64000000000072532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660624.17999999993</v>
      </c>
      <c r="D1255" s="2">
        <f>BILANCA!E251</f>
        <v>864079.28</v>
      </c>
      <c r="E1255" s="2">
        <v>0</v>
      </c>
      <c r="F1255" s="2">
        <v>0</v>
      </c>
      <c r="G1255" s="3">
        <f t="shared" si="38"/>
        <v>585251.77130000002</v>
      </c>
      <c r="H1255" s="3">
        <f t="shared" si="41"/>
        <v>0.4599999999627471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225295.13</v>
      </c>
      <c r="D1256" s="2">
        <f>BILANCA!E252</f>
        <v>272148.28000000003</v>
      </c>
      <c r="E1256" s="2">
        <v>0</v>
      </c>
      <c r="F1256" s="2">
        <v>0</v>
      </c>
      <c r="G1256" s="3">
        <f t="shared" si="38"/>
        <v>189319.55574000001</v>
      </c>
      <c r="H1256" s="3">
        <f t="shared" si="41"/>
        <v>0.41000000003259629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225295.13</v>
      </c>
      <c r="D1257" s="2">
        <f>BILANCA!E253</f>
        <v>272148.28000000003</v>
      </c>
      <c r="E1257" s="2">
        <v>0</v>
      </c>
      <c r="F1257" s="2">
        <v>0</v>
      </c>
      <c r="G1257" s="3">
        <f t="shared" si="38"/>
        <v>190089.14743000001</v>
      </c>
      <c r="H1257" s="3">
        <f t="shared" si="41"/>
        <v>0.41000000003259629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261664.68</v>
      </c>
      <c r="D1259" s="2">
        <f>BILANCA!E255</f>
        <v>406230.06</v>
      </c>
      <c r="E1259" s="2">
        <v>0</v>
      </c>
      <c r="F1259" s="2">
        <v>0</v>
      </c>
      <c r="G1259" s="3">
        <f t="shared" si="38"/>
        <v>267457.07519999996</v>
      </c>
      <c r="H1259" s="3">
        <f t="shared" si="41"/>
        <v>0.38000000000465661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504754.94</v>
      </c>
      <c r="D1260" s="2">
        <f>BILANCA!E256</f>
        <v>732019.15</v>
      </c>
      <c r="E1260" s="2">
        <v>0</v>
      </c>
      <c r="F1260" s="2">
        <v>0</v>
      </c>
      <c r="G1260" s="3">
        <f t="shared" si="38"/>
        <v>492198.31</v>
      </c>
      <c r="H1260" s="3">
        <f t="shared" si="41"/>
        <v>0.21000000002095476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504754.94</v>
      </c>
      <c r="D1261" s="2">
        <f>BILANCA!E257</f>
        <v>732019.15</v>
      </c>
      <c r="E1261" s="2">
        <v>0</v>
      </c>
      <c r="F1261" s="2">
        <v>0</v>
      </c>
      <c r="G1261" s="3">
        <f t="shared" si="38"/>
        <v>494167.10324000003</v>
      </c>
      <c r="H1261" s="3">
        <f t="shared" si="41"/>
        <v>0.21000000002095476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243090.26</v>
      </c>
      <c r="D1264" s="2">
        <f>BILANCA!E260</f>
        <v>325789.09000000003</v>
      </c>
      <c r="E1264" s="2">
        <v>0</v>
      </c>
      <c r="F1264" s="2">
        <v>0</v>
      </c>
      <c r="G1264" s="3">
        <f t="shared" si="38"/>
        <v>227245.78376000002</v>
      </c>
      <c r="H1264" s="3">
        <f t="shared" si="41"/>
        <v>0.3500000000349246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243090.26</v>
      </c>
      <c r="D1266" s="2">
        <f>BILANCA!E262</f>
        <v>325789.09000000003</v>
      </c>
      <c r="E1266" s="2">
        <v>0</v>
      </c>
      <c r="F1266" s="2">
        <v>0</v>
      </c>
      <c r="G1266" s="3">
        <f t="shared" si="38"/>
        <v>229035.12064000004</v>
      </c>
      <c r="H1266" s="3">
        <f t="shared" si="41"/>
        <v>0.3500000000349246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173664.37</v>
      </c>
      <c r="D1278" s="2">
        <f>BILANCA!E274</f>
        <v>185700.94</v>
      </c>
      <c r="E1278" s="2">
        <v>0</v>
      </c>
      <c r="F1278" s="2">
        <v>0</v>
      </c>
      <c r="G1278" s="3">
        <f t="shared" si="38"/>
        <v>146077.755</v>
      </c>
      <c r="H1278" s="3">
        <f t="shared" si="41"/>
        <v>0.42999999999301508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173664.37</v>
      </c>
      <c r="D1292" s="2">
        <f>BILANCA!E288</f>
        <v>10424.09</v>
      </c>
      <c r="E1292" s="2">
        <v>0</v>
      </c>
      <c r="F1292" s="2">
        <v>0</v>
      </c>
      <c r="G1292" s="3">
        <f t="shared" si="48"/>
        <v>54852.539099999987</v>
      </c>
      <c r="H1292" s="3">
        <f t="shared" si="49"/>
        <v>0.45999999999548891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175276.85</v>
      </c>
      <c r="E1293" s="2">
        <v>0</v>
      </c>
      <c r="F1293" s="2">
        <v>0</v>
      </c>
      <c r="G1293" s="3">
        <f t="shared" si="48"/>
        <v>99206.69709999999</v>
      </c>
      <c r="H1293" s="3">
        <f t="shared" si="49"/>
        <v>0.14999999999417923</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6490.36</v>
      </c>
      <c r="D1305" s="2">
        <f>BILANCA!E302</f>
        <v>2610</v>
      </c>
      <c r="E1305" s="2">
        <v>0</v>
      </c>
      <c r="F1305" s="2">
        <v>0</v>
      </c>
      <c r="G1305" s="3">
        <f t="shared" si="38"/>
        <v>3454.5562</v>
      </c>
      <c r="H1305" s="3">
        <f t="shared" si="41"/>
        <v>0.35999999999967258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167174.01</v>
      </c>
      <c r="D1306" s="2">
        <f>BILANCA!E303</f>
        <v>183090.94</v>
      </c>
      <c r="E1306" s="2">
        <v>0</v>
      </c>
      <c r="F1306" s="2">
        <v>0</v>
      </c>
      <c r="G1306" s="3">
        <f t="shared" si="38"/>
        <v>157873.34344</v>
      </c>
      <c r="H1306" s="3">
        <f t="shared" si="41"/>
        <v>7.0000000006984919E-2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3087.69</v>
      </c>
      <c r="D1311" s="2">
        <f>BILANCA!E308</f>
        <v>15661.75</v>
      </c>
      <c r="E1311" s="2">
        <v>0</v>
      </c>
      <c r="F1311" s="2">
        <v>0</v>
      </c>
      <c r="G1311" s="3">
        <f t="shared" si="52"/>
        <v>10357.768189999999</v>
      </c>
      <c r="H1311" s="3">
        <f t="shared" si="41"/>
        <v>0.55999999999994543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107508.16</v>
      </c>
      <c r="D1340" s="2">
        <f>BILANCA!E337</f>
        <v>104520.09</v>
      </c>
      <c r="E1340" s="2">
        <v>0</v>
      </c>
      <c r="F1340" s="2">
        <v>0</v>
      </c>
      <c r="G1340" s="3">
        <f t="shared" si="52"/>
        <v>104460.9522</v>
      </c>
      <c r="H1340" s="3">
        <f t="shared" si="41"/>
        <v>0.25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18476.55</v>
      </c>
      <c r="D1342" s="2">
        <f>BILANCA!E339</f>
        <v>331.81</v>
      </c>
      <c r="E1342" s="2">
        <v>0</v>
      </c>
      <c r="F1342" s="2">
        <v>0</v>
      </c>
      <c r="G1342" s="3">
        <f t="shared" si="52"/>
        <v>6354.5364399999999</v>
      </c>
      <c r="H1342" s="3">
        <f t="shared" si="41"/>
        <v>0.64000000000072532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1452141.84</v>
      </c>
      <c r="D1485" s="2">
        <f>'RAS-funkcijski'!E89</f>
        <v>1424973.32</v>
      </c>
      <c r="E1485" s="2">
        <v>0</v>
      </c>
      <c r="F1485" s="2">
        <v>0</v>
      </c>
      <c r="G1485" s="3">
        <f t="shared" si="52"/>
        <v>365677.52080000006</v>
      </c>
      <c r="H1485" s="3">
        <f t="shared" si="63"/>
        <v>0.47999999998137355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1452141.84</v>
      </c>
      <c r="D1502" s="2">
        <f>'RAS-funkcijski'!E106</f>
        <v>1424973.32</v>
      </c>
      <c r="E1502" s="2">
        <v>0</v>
      </c>
      <c r="F1502" s="2">
        <v>0</v>
      </c>
      <c r="G1502" s="3">
        <f t="shared" si="52"/>
        <v>438813.02496000001</v>
      </c>
      <c r="H1502" s="3">
        <f t="shared" si="63"/>
        <v>0.47999999998137355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1452141.84</v>
      </c>
      <c r="D1537" s="14">
        <f>'RAS-funkcijski'!E141</f>
        <v>1424973.32</v>
      </c>
      <c r="E1537" s="14">
        <v>0</v>
      </c>
      <c r="F1537" s="14">
        <v>0</v>
      </c>
      <c r="G1537" s="15">
        <f t="shared" si="52"/>
        <v>589386.12176000013</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125984.71</v>
      </c>
      <c r="D1582" s="7"/>
      <c r="E1582" s="7">
        <v>0</v>
      </c>
      <c r="F1582" s="7">
        <v>0</v>
      </c>
      <c r="G1582" s="8">
        <f t="shared" ref="G1582:G1686" si="70">B1582/1000*C1582</f>
        <v>125.98471000000001</v>
      </c>
      <c r="H1582" s="8">
        <f t="shared" ref="H1582:H1686" si="71">ABS(C1582-ROUND(C1582,0))</f>
        <v>0.28999999999359716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1473285.4800000002</v>
      </c>
      <c r="D1583" s="2">
        <v>0</v>
      </c>
      <c r="E1583" s="2">
        <v>0</v>
      </c>
      <c r="F1583" s="2">
        <v>0</v>
      </c>
      <c r="G1583" s="3">
        <f t="shared" si="70"/>
        <v>2946.5709600000005</v>
      </c>
      <c r="H1583" s="3">
        <f t="shared" si="71"/>
        <v>0.48000000021420419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1382994.1500000001</v>
      </c>
      <c r="D1585" s="2">
        <v>0</v>
      </c>
      <c r="E1585" s="2">
        <v>0</v>
      </c>
      <c r="F1585" s="2">
        <v>0</v>
      </c>
      <c r="G1585" s="3">
        <f t="shared" si="70"/>
        <v>5531.9766000000009</v>
      </c>
      <c r="H1585" s="3">
        <f t="shared" si="71"/>
        <v>0.15000000013969839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1188793.5</v>
      </c>
      <c r="D1586" s="2">
        <v>0</v>
      </c>
      <c r="E1586" s="2">
        <v>0</v>
      </c>
      <c r="F1586" s="2">
        <v>0</v>
      </c>
      <c r="G1586" s="3">
        <f t="shared" si="70"/>
        <v>5943.9674999999997</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193247.64</v>
      </c>
      <c r="D1587" s="2">
        <v>0</v>
      </c>
      <c r="E1587" s="2">
        <v>0</v>
      </c>
      <c r="F1587" s="2">
        <v>0</v>
      </c>
      <c r="G1587" s="3">
        <f t="shared" si="70"/>
        <v>1159.4858400000001</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953.01</v>
      </c>
      <c r="D1588" s="2">
        <v>0</v>
      </c>
      <c r="E1588" s="2">
        <v>0</v>
      </c>
      <c r="F1588" s="2">
        <v>0</v>
      </c>
      <c r="G1588" s="3">
        <f t="shared" si="70"/>
        <v>6.6710700000000003</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90291.33</v>
      </c>
      <c r="D1594" s="2">
        <v>0</v>
      </c>
      <c r="E1594" s="2">
        <v>0</v>
      </c>
      <c r="F1594" s="2">
        <v>0</v>
      </c>
      <c r="G1594" s="3">
        <f t="shared" si="70"/>
        <v>1173.78729</v>
      </c>
      <c r="H1594" s="3">
        <f t="shared" si="71"/>
        <v>0.33000000000174623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1494418.29</v>
      </c>
      <c r="D1602" s="2">
        <v>0</v>
      </c>
      <c r="E1602" s="2">
        <v>0</v>
      </c>
      <c r="F1602" s="2">
        <v>0</v>
      </c>
      <c r="G1602" s="3">
        <f t="shared" si="70"/>
        <v>31382.784090000001</v>
      </c>
      <c r="H1602" s="3">
        <f t="shared" si="71"/>
        <v>0.2900000000372529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1385982.22</v>
      </c>
      <c r="D1604" s="2">
        <v>0</v>
      </c>
      <c r="E1604" s="2">
        <v>0</v>
      </c>
      <c r="F1604" s="2">
        <v>0</v>
      </c>
      <c r="G1604" s="3">
        <f t="shared" si="70"/>
        <v>31877.591059999999</v>
      </c>
      <c r="H1604" s="3">
        <f t="shared" si="71"/>
        <v>0.21999999997206032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1190089.6200000001</v>
      </c>
      <c r="D1605" s="2">
        <v>0</v>
      </c>
      <c r="E1605" s="2">
        <v>0</v>
      </c>
      <c r="F1605" s="2">
        <v>0</v>
      </c>
      <c r="G1605" s="3">
        <f t="shared" si="70"/>
        <v>28562.150880000005</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194957.2</v>
      </c>
      <c r="D1606" s="2">
        <v>0</v>
      </c>
      <c r="E1606" s="2">
        <v>0</v>
      </c>
      <c r="F1606" s="2">
        <v>0</v>
      </c>
      <c r="G1606" s="3">
        <f t="shared" si="70"/>
        <v>4873.93</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935.4</v>
      </c>
      <c r="D1607" s="2">
        <v>0</v>
      </c>
      <c r="E1607" s="2">
        <v>0</v>
      </c>
      <c r="F1607" s="2">
        <v>0</v>
      </c>
      <c r="G1607" s="3">
        <f t="shared" si="70"/>
        <v>24.320399999999999</v>
      </c>
      <c r="H1607" s="3">
        <f t="shared" si="71"/>
        <v>0.39999999999997726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108436.07</v>
      </c>
      <c r="D1613" s="2">
        <v>0</v>
      </c>
      <c r="E1613" s="2">
        <v>0</v>
      </c>
      <c r="F1613" s="2">
        <v>0</v>
      </c>
      <c r="G1613" s="3">
        <f t="shared" si="70"/>
        <v>3469.9542400000005</v>
      </c>
      <c r="H1613" s="3">
        <f t="shared" si="71"/>
        <v>7.0000000006984919E-2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104851.90000000014</v>
      </c>
      <c r="D1621" s="2">
        <v>0</v>
      </c>
      <c r="E1621" s="2">
        <v>0</v>
      </c>
      <c r="F1621" s="2">
        <v>0</v>
      </c>
      <c r="G1621" s="3">
        <f t="shared" si="70"/>
        <v>4194.0760000000055</v>
      </c>
      <c r="H1621" s="3">
        <f t="shared" si="71"/>
        <v>9.9999999860301614E-2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104851.9</v>
      </c>
      <c r="D1681" s="2">
        <v>0</v>
      </c>
      <c r="E1681" s="2">
        <v>0</v>
      </c>
      <c r="F1681" s="2">
        <v>0</v>
      </c>
      <c r="G1681" s="3">
        <f t="shared" si="70"/>
        <v>10485.19</v>
      </c>
      <c r="H1681" s="3">
        <f t="shared" si="71"/>
        <v>0.10000000000582077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104851.9</v>
      </c>
      <c r="D1683" s="2">
        <v>0</v>
      </c>
      <c r="E1683" s="2">
        <v>0</v>
      </c>
      <c r="F1683" s="2">
        <v>0</v>
      </c>
      <c r="G1683" s="3">
        <f t="shared" si="70"/>
        <v>10694.893799999998</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27255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1611976.02</v>
      </c>
      <c r="I17" s="275">
        <f>'PR-RAS'!E6</f>
        <v>1572933.9000000001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1370918.2900000003</v>
      </c>
      <c r="I18" s="275">
        <f>'PR-RAS'!E152</f>
        <v>1332894.49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261664.67999999967</v>
      </c>
      <c r="I19" s="275">
        <f>'PR-RAS'!E649</f>
        <v>406230.06000000006</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201607.71</v>
      </c>
      <c r="I22" s="275">
        <f>BILANCA!E7</f>
        <v>248460.86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585001.17999999993</v>
      </c>
      <c r="I23" s="275">
        <f>BILANCA!E69</f>
        <v>720470.32000000007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125984.70999999999</v>
      </c>
      <c r="I24" s="275">
        <f>BILANCA!E177</f>
        <v>104851.9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660624.17999999993</v>
      </c>
      <c r="I25" s="275">
        <f>BILANCA!E251</f>
        <v>864079.28</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1452141.84</v>
      </c>
      <c r="I31" s="275">
        <f>'RAS-funkcijski'!E141</f>
        <v>1424973.32</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125984.71</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104851.90000000014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104851.9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92" zoomScaleNormal="100" workbookViewId="0">
      <selection activeCell="E733" sqref="E73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1611976.02</v>
      </c>
      <c r="E6" s="60">
        <f>E7+E43+E49+E82+E106+E125+E134+E140</f>
        <v>1572933.9000000001</v>
      </c>
      <c r="F6" s="45">
        <f t="shared" ref="F6:F132" si="0">IF(D6&lt;&gt;0,IF(E6/D6&gt;=100,"&gt;&gt;100",E6/D6*100),"-")</f>
        <v>97.577996228504688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130503.96</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122751</v>
      </c>
      <c r="E61" s="60">
        <f t="shared" si="10"/>
        <v>0</v>
      </c>
      <c r="F61" s="45">
        <f t="shared" si="0"/>
        <v>0</v>
      </c>
    </row>
    <row r="62" spans="1:6" ht="12.75" customHeight="1" x14ac:dyDescent="0.2">
      <c r="A62" s="63">
        <v>6341</v>
      </c>
      <c r="B62" s="65" t="s">
        <v>127</v>
      </c>
      <c r="C62" s="247" t="s">
        <v>128</v>
      </c>
      <c r="D62" s="194">
        <v>122751</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7752.96</v>
      </c>
      <c r="E68" s="60">
        <f t="shared" si="11"/>
        <v>0</v>
      </c>
      <c r="F68" s="45">
        <f t="shared" si="0"/>
        <v>0</v>
      </c>
    </row>
    <row r="69" spans="1:6" ht="12.75" customHeight="1" x14ac:dyDescent="0.2">
      <c r="A69" s="63" t="s">
        <v>141</v>
      </c>
      <c r="B69" s="64" t="s">
        <v>142</v>
      </c>
      <c r="C69" s="247" t="s">
        <v>141</v>
      </c>
      <c r="D69" s="194">
        <v>3752.96</v>
      </c>
      <c r="E69" s="194"/>
      <c r="F69" s="45">
        <f t="shared" si="0"/>
        <v>0</v>
      </c>
    </row>
    <row r="70" spans="1:6" ht="24" x14ac:dyDescent="0.2">
      <c r="A70" s="63" t="s">
        <v>143</v>
      </c>
      <c r="B70" s="64" t="s">
        <v>144</v>
      </c>
      <c r="C70" s="247" t="s">
        <v>143</v>
      </c>
      <c r="D70" s="194">
        <v>4000</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106829.13</v>
      </c>
      <c r="E125" s="60">
        <f t="shared" si="22"/>
        <v>106961.29</v>
      </c>
      <c r="F125" s="45">
        <f t="shared" si="0"/>
        <v>100.12371157567227</v>
      </c>
    </row>
    <row r="126" spans="1:6" ht="12.75" customHeight="1" x14ac:dyDescent="0.2">
      <c r="A126" s="63">
        <v>661</v>
      </c>
      <c r="B126" s="65" t="s">
        <v>255</v>
      </c>
      <c r="C126" s="247" t="s">
        <v>256</v>
      </c>
      <c r="D126" s="60">
        <f t="shared" ref="D126:E126" si="23">SUM(D127:D128)</f>
        <v>105679.13</v>
      </c>
      <c r="E126" s="60">
        <f t="shared" si="23"/>
        <v>106961.29</v>
      </c>
      <c r="F126" s="45">
        <f t="shared" si="0"/>
        <v>101.21325752776352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105679.13</v>
      </c>
      <c r="E128" s="194">
        <v>106961.29</v>
      </c>
      <c r="F128" s="45">
        <f t="shared" si="0"/>
        <v>101.21325752776352</v>
      </c>
    </row>
    <row r="129" spans="1:6" ht="36" x14ac:dyDescent="0.2">
      <c r="A129" s="63">
        <v>663</v>
      </c>
      <c r="B129" s="182" t="s">
        <v>261</v>
      </c>
      <c r="C129" s="247" t="s">
        <v>262</v>
      </c>
      <c r="D129" s="60">
        <f t="shared" ref="D129:E129" si="24">SUM(D130:D133)</f>
        <v>1150</v>
      </c>
      <c r="E129" s="60">
        <f t="shared" si="24"/>
        <v>0</v>
      </c>
      <c r="F129" s="45">
        <f t="shared" si="0"/>
        <v>0</v>
      </c>
    </row>
    <row r="130" spans="1:6" ht="12.75" customHeight="1" x14ac:dyDescent="0.2">
      <c r="A130" s="63">
        <v>6631</v>
      </c>
      <c r="B130" s="65" t="s">
        <v>263</v>
      </c>
      <c r="C130" s="247" t="s">
        <v>264</v>
      </c>
      <c r="D130" s="194">
        <v>1150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1373847.75</v>
      </c>
      <c r="E134" s="60">
        <f t="shared" si="25"/>
        <v>1464672.61</v>
      </c>
      <c r="F134" s="45">
        <f t="shared" ref="F134:F229" si="26">IF(D134&lt;&gt;0,IF(E134/D134&gt;=100,"&gt;&gt;100",E134/D134*100),"-")</f>
        <v>106.6109843685372</v>
      </c>
    </row>
    <row r="135" spans="1:6" ht="24" x14ac:dyDescent="0.2">
      <c r="A135" s="63">
        <v>671</v>
      </c>
      <c r="B135" s="182" t="s">
        <v>273</v>
      </c>
      <c r="C135" s="247" t="s">
        <v>274</v>
      </c>
      <c r="D135" s="60">
        <f t="shared" ref="D135:E135" si="27">SUM(D136:D138)</f>
        <v>63030</v>
      </c>
      <c r="E135" s="60">
        <f t="shared" si="27"/>
        <v>31700</v>
      </c>
      <c r="F135" s="45">
        <f t="shared" si="26"/>
        <v>50.293511026495317</v>
      </c>
    </row>
    <row r="136" spans="1:6" ht="12.75" customHeight="1" x14ac:dyDescent="0.2">
      <c r="A136" s="63">
        <v>6711</v>
      </c>
      <c r="B136" s="65" t="s">
        <v>275</v>
      </c>
      <c r="C136" s="247" t="s">
        <v>276</v>
      </c>
      <c r="D136" s="194">
        <v>11400</v>
      </c>
      <c r="E136" s="194">
        <v>11400</v>
      </c>
      <c r="F136" s="45">
        <f t="shared" si="26"/>
        <v>100</v>
      </c>
    </row>
    <row r="137" spans="1:6" ht="24" x14ac:dyDescent="0.2">
      <c r="A137" s="63">
        <v>6712</v>
      </c>
      <c r="B137" s="182" t="s">
        <v>277</v>
      </c>
      <c r="C137" s="247" t="s">
        <v>278</v>
      </c>
      <c r="D137" s="194">
        <v>51630</v>
      </c>
      <c r="E137" s="194">
        <v>20300</v>
      </c>
      <c r="F137" s="45">
        <f t="shared" si="26"/>
        <v>39.318225837691266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1310817.75</v>
      </c>
      <c r="E139" s="194">
        <v>1432972.61</v>
      </c>
      <c r="F139" s="45">
        <f t="shared" si="26"/>
        <v>109.31898122374373</v>
      </c>
    </row>
    <row r="140" spans="1:6" ht="12.75" customHeight="1" x14ac:dyDescent="0.2">
      <c r="A140" s="63">
        <v>68</v>
      </c>
      <c r="B140" s="65" t="s">
        <v>283</v>
      </c>
      <c r="C140" s="247" t="s">
        <v>284</v>
      </c>
      <c r="D140" s="60">
        <f t="shared" ref="D140:E140" si="28">D141+D151</f>
        <v>795.18</v>
      </c>
      <c r="E140" s="60">
        <f t="shared" si="28"/>
        <v>1300</v>
      </c>
      <c r="F140" s="45">
        <f t="shared" si="26"/>
        <v>163.48499710757315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795.18</v>
      </c>
      <c r="E151" s="194">
        <v>1300</v>
      </c>
      <c r="F151" s="45">
        <f t="shared" si="26"/>
        <v>163.48499710757315</v>
      </c>
    </row>
    <row r="152" spans="1:6" ht="12.75" customHeight="1" x14ac:dyDescent="0.2">
      <c r="A152" s="63">
        <v>3</v>
      </c>
      <c r="B152" s="64" t="s">
        <v>307</v>
      </c>
      <c r="C152" s="247" t="s">
        <v>13</v>
      </c>
      <c r="D152" s="60">
        <f>D153+D164+D202+D221+D230+D262+D273</f>
        <v>1370918.2900000003</v>
      </c>
      <c r="E152" s="60">
        <f>E153+E164+E202+E221+E230+E262+E273</f>
        <v>1332894.49</v>
      </c>
      <c r="F152" s="45">
        <f t="shared" si="26"/>
        <v>97.226399248054364</v>
      </c>
    </row>
    <row r="153" spans="1:6" ht="12.75" customHeight="1" x14ac:dyDescent="0.2">
      <c r="A153" s="63">
        <v>31</v>
      </c>
      <c r="B153" s="64" t="s">
        <v>308</v>
      </c>
      <c r="C153" s="247" t="s">
        <v>3</v>
      </c>
      <c r="D153" s="60">
        <f t="shared" ref="D153:E153" si="30">D154+D159+D160</f>
        <v>1191595.6000000001</v>
      </c>
      <c r="E153" s="60">
        <f t="shared" si="30"/>
        <v>1146263.08</v>
      </c>
      <c r="F153" s="45">
        <f t="shared" si="26"/>
        <v>96.195645569688239</v>
      </c>
    </row>
    <row r="154" spans="1:6" ht="12.75" customHeight="1" x14ac:dyDescent="0.2">
      <c r="A154" s="63">
        <v>311</v>
      </c>
      <c r="B154" s="64" t="s">
        <v>309</v>
      </c>
      <c r="C154" s="247" t="s">
        <v>310</v>
      </c>
      <c r="D154" s="60">
        <f t="shared" ref="D154:E154" si="31">SUM(D155:D158)</f>
        <v>1018242.69</v>
      </c>
      <c r="E154" s="60">
        <f t="shared" si="31"/>
        <v>974651.53</v>
      </c>
      <c r="F154" s="45">
        <f t="shared" si="26"/>
        <v>95.718981297081555</v>
      </c>
    </row>
    <row r="155" spans="1:6" ht="12.75" customHeight="1" x14ac:dyDescent="0.2">
      <c r="A155" s="63">
        <v>3111</v>
      </c>
      <c r="B155" s="64" t="s">
        <v>311</v>
      </c>
      <c r="C155" s="247" t="s">
        <v>312</v>
      </c>
      <c r="D155" s="194">
        <v>1018242.69</v>
      </c>
      <c r="E155" s="194">
        <v>974651.53</v>
      </c>
      <c r="F155" s="45">
        <f t="shared" si="26"/>
        <v>95.718981297081555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45095.54</v>
      </c>
      <c r="E159" s="194">
        <v>40825.75</v>
      </c>
      <c r="F159" s="45">
        <f t="shared" si="26"/>
        <v>90.531680073018308</v>
      </c>
    </row>
    <row r="160" spans="1:6" ht="12.75" customHeight="1" x14ac:dyDescent="0.2">
      <c r="A160" s="63">
        <v>313</v>
      </c>
      <c r="B160" s="65" t="s">
        <v>321</v>
      </c>
      <c r="C160" s="247" t="s">
        <v>322</v>
      </c>
      <c r="D160" s="60">
        <f t="shared" ref="D160:E160" si="32">SUM(D161:D163)</f>
        <v>128257.37</v>
      </c>
      <c r="E160" s="60">
        <f t="shared" si="32"/>
        <v>130785.8</v>
      </c>
      <c r="F160" s="45">
        <f t="shared" si="26"/>
        <v>101.97137209347113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128257.37</v>
      </c>
      <c r="E162" s="194">
        <v>130785.8</v>
      </c>
      <c r="F162" s="45">
        <f t="shared" si="26"/>
        <v>101.97137209347113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178475.87000000002</v>
      </c>
      <c r="E164" s="60">
        <f>E165+E170+E178+E188+E189+E194</f>
        <v>185678.4</v>
      </c>
      <c r="F164" s="45">
        <f t="shared" si="26"/>
        <v>104.03557634990095</v>
      </c>
    </row>
    <row r="165" spans="1:6" ht="12.75" customHeight="1" x14ac:dyDescent="0.2">
      <c r="A165" s="63">
        <v>321</v>
      </c>
      <c r="B165" s="64" t="s">
        <v>331</v>
      </c>
      <c r="C165" s="247" t="s">
        <v>332</v>
      </c>
      <c r="D165" s="60">
        <f t="shared" ref="D165:E165" si="33">SUM(D166:D169)</f>
        <v>30051.27</v>
      </c>
      <c r="E165" s="60">
        <f t="shared" si="33"/>
        <v>26211.61</v>
      </c>
      <c r="F165" s="45">
        <f t="shared" si="26"/>
        <v>87.222969278835805</v>
      </c>
    </row>
    <row r="166" spans="1:6" ht="12.75" customHeight="1" x14ac:dyDescent="0.2">
      <c r="A166" s="63">
        <v>3211</v>
      </c>
      <c r="B166" s="64" t="s">
        <v>333</v>
      </c>
      <c r="C166" s="247" t="s">
        <v>334</v>
      </c>
      <c r="D166" s="194">
        <v>1732.41</v>
      </c>
      <c r="E166" s="194">
        <v>559.85</v>
      </c>
      <c r="F166" s="45">
        <f t="shared" si="26"/>
        <v>32.316253080968131</v>
      </c>
    </row>
    <row r="167" spans="1:6" ht="12.75" customHeight="1" x14ac:dyDescent="0.2">
      <c r="A167" s="63">
        <v>3212</v>
      </c>
      <c r="B167" s="64" t="s">
        <v>335</v>
      </c>
      <c r="C167" s="247" t="s">
        <v>336</v>
      </c>
      <c r="D167" s="194">
        <v>26021.82</v>
      </c>
      <c r="E167" s="194">
        <v>22897.5</v>
      </c>
      <c r="F167" s="45">
        <f t="shared" si="26"/>
        <v>87.993460872452417</v>
      </c>
    </row>
    <row r="168" spans="1:6" ht="12.75" customHeight="1" x14ac:dyDescent="0.2">
      <c r="A168" s="63">
        <v>3213</v>
      </c>
      <c r="B168" s="64" t="s">
        <v>337</v>
      </c>
      <c r="C168" s="247" t="s">
        <v>338</v>
      </c>
      <c r="D168" s="194">
        <v>2297.04</v>
      </c>
      <c r="E168" s="194">
        <v>2754.26</v>
      </c>
      <c r="F168" s="45">
        <f t="shared" si="26"/>
        <v>119.90474697872044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61764.119999999995</v>
      </c>
      <c r="E170" s="60">
        <f t="shared" si="34"/>
        <v>58754.55</v>
      </c>
      <c r="F170" s="45">
        <f t="shared" si="26"/>
        <v>95.127316636260673</v>
      </c>
    </row>
    <row r="171" spans="1:6" ht="12.75" customHeight="1" x14ac:dyDescent="0.2">
      <c r="A171" s="63">
        <v>3221</v>
      </c>
      <c r="B171" s="64" t="s">
        <v>343</v>
      </c>
      <c r="C171" s="247" t="s">
        <v>344</v>
      </c>
      <c r="D171" s="194">
        <v>11543.47</v>
      </c>
      <c r="E171" s="194">
        <v>9489.9</v>
      </c>
      <c r="F171" s="45">
        <f t="shared" si="26"/>
        <v>82.210115329272739</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37039.449999999997</v>
      </c>
      <c r="E173" s="194">
        <v>33497.379999999997</v>
      </c>
      <c r="F173" s="45">
        <f t="shared" si="26"/>
        <v>90.437034027233125</v>
      </c>
    </row>
    <row r="174" spans="1:6" ht="12.75" customHeight="1" x14ac:dyDescent="0.2">
      <c r="A174" s="63">
        <v>3224</v>
      </c>
      <c r="B174" s="65" t="s">
        <v>349</v>
      </c>
      <c r="C174" s="247" t="s">
        <v>350</v>
      </c>
      <c r="D174" s="194">
        <v>2860.7</v>
      </c>
      <c r="E174" s="194">
        <v>4990.83</v>
      </c>
      <c r="F174" s="45">
        <f t="shared" si="26"/>
        <v>174.4618450029713</v>
      </c>
    </row>
    <row r="175" spans="1:6" ht="12.75" customHeight="1" x14ac:dyDescent="0.2">
      <c r="A175" s="63">
        <v>3225</v>
      </c>
      <c r="B175" s="65" t="s">
        <v>351</v>
      </c>
      <c r="C175" s="247" t="s">
        <v>352</v>
      </c>
      <c r="D175" s="194">
        <v>3390.33</v>
      </c>
      <c r="E175" s="194">
        <v>4764.1499999999996</v>
      </c>
      <c r="F175" s="45">
        <f t="shared" si="26"/>
        <v>140.52171912468697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6930.17</v>
      </c>
      <c r="E177" s="194">
        <v>6012.29</v>
      </c>
      <c r="F177" s="45">
        <f t="shared" si="26"/>
        <v>86.755303260958954</v>
      </c>
    </row>
    <row r="178" spans="1:6" ht="12.75" customHeight="1" x14ac:dyDescent="0.2">
      <c r="A178" s="63">
        <v>323</v>
      </c>
      <c r="B178" s="65" t="s">
        <v>357</v>
      </c>
      <c r="C178" s="247" t="s">
        <v>358</v>
      </c>
      <c r="D178" s="60">
        <f t="shared" ref="D178:E178" si="35">SUM(D179:D187)</f>
        <v>70266.13</v>
      </c>
      <c r="E178" s="60">
        <f t="shared" si="35"/>
        <v>81784.84</v>
      </c>
      <c r="F178" s="45">
        <f t="shared" si="26"/>
        <v>116.39297624616583</v>
      </c>
    </row>
    <row r="179" spans="1:6" ht="12.75" customHeight="1" x14ac:dyDescent="0.2">
      <c r="A179" s="63">
        <v>3231</v>
      </c>
      <c r="B179" s="65" t="s">
        <v>359</v>
      </c>
      <c r="C179" s="247" t="s">
        <v>360</v>
      </c>
      <c r="D179" s="194">
        <v>6511.86</v>
      </c>
      <c r="E179" s="194">
        <v>6572.85</v>
      </c>
      <c r="F179" s="45">
        <f t="shared" si="26"/>
        <v>100.93659875980137</v>
      </c>
    </row>
    <row r="180" spans="1:6" ht="12.75" customHeight="1" x14ac:dyDescent="0.2">
      <c r="A180" s="63">
        <v>3232</v>
      </c>
      <c r="B180" s="65" t="s">
        <v>361</v>
      </c>
      <c r="C180" s="247" t="s">
        <v>362</v>
      </c>
      <c r="D180" s="194">
        <v>23880.06</v>
      </c>
      <c r="E180" s="194">
        <v>24553.599999999999</v>
      </c>
      <c r="F180" s="45">
        <f t="shared" si="26"/>
        <v>102.82051217626756</v>
      </c>
    </row>
    <row r="181" spans="1:6" ht="12.75" customHeight="1" x14ac:dyDescent="0.2">
      <c r="A181" s="63">
        <v>3233</v>
      </c>
      <c r="B181" s="65" t="s">
        <v>363</v>
      </c>
      <c r="C181" s="247" t="s">
        <v>364</v>
      </c>
      <c r="D181" s="194">
        <v>1592.5</v>
      </c>
      <c r="E181" s="194">
        <v>3756.33</v>
      </c>
      <c r="F181" s="45">
        <f t="shared" si="26"/>
        <v>235.87629513343796</v>
      </c>
    </row>
    <row r="182" spans="1:6" ht="12.75" customHeight="1" x14ac:dyDescent="0.2">
      <c r="A182" s="63">
        <v>3234</v>
      </c>
      <c r="B182" s="65" t="s">
        <v>365</v>
      </c>
      <c r="C182" s="247" t="s">
        <v>366</v>
      </c>
      <c r="D182" s="194">
        <v>3890.52</v>
      </c>
      <c r="E182" s="194">
        <v>3535.17</v>
      </c>
      <c r="F182" s="45">
        <f t="shared" si="26"/>
        <v>90.866259523148571</v>
      </c>
    </row>
    <row r="183" spans="1:6" ht="12.75" customHeight="1" x14ac:dyDescent="0.2">
      <c r="A183" s="63">
        <v>3235</v>
      </c>
      <c r="B183" s="64" t="s">
        <v>367</v>
      </c>
      <c r="C183" s="247" t="s">
        <v>368</v>
      </c>
      <c r="D183" s="194">
        <v>0</v>
      </c>
      <c r="E183" s="194">
        <v>911.98</v>
      </c>
      <c r="F183" s="45" t="str">
        <f t="shared" si="26"/>
        <v>-</v>
      </c>
    </row>
    <row r="184" spans="1:6" ht="12.75" customHeight="1" x14ac:dyDescent="0.2">
      <c r="A184" s="63">
        <v>3236</v>
      </c>
      <c r="B184" s="64" t="s">
        <v>369</v>
      </c>
      <c r="C184" s="247" t="s">
        <v>370</v>
      </c>
      <c r="D184" s="194">
        <v>726.63</v>
      </c>
      <c r="E184" s="194">
        <v>2646.03</v>
      </c>
      <c r="F184" s="45">
        <f t="shared" si="26"/>
        <v>364.15094339622647</v>
      </c>
    </row>
    <row r="185" spans="1:6" ht="12.75" customHeight="1" x14ac:dyDescent="0.2">
      <c r="A185" s="63">
        <v>3237</v>
      </c>
      <c r="B185" s="64" t="s">
        <v>371</v>
      </c>
      <c r="C185" s="247" t="s">
        <v>372</v>
      </c>
      <c r="D185" s="194">
        <v>5679.19</v>
      </c>
      <c r="E185" s="194">
        <v>6436.99</v>
      </c>
      <c r="F185" s="45">
        <f t="shared" si="26"/>
        <v>113.34345214722524</v>
      </c>
    </row>
    <row r="186" spans="1:6" ht="12.75" customHeight="1" x14ac:dyDescent="0.2">
      <c r="A186" s="63">
        <v>3238</v>
      </c>
      <c r="B186" s="64" t="s">
        <v>373</v>
      </c>
      <c r="C186" s="247" t="s">
        <v>374</v>
      </c>
      <c r="D186" s="194">
        <v>18300.3</v>
      </c>
      <c r="E186" s="194">
        <v>21540.7</v>
      </c>
      <c r="F186" s="45">
        <f t="shared" si="26"/>
        <v>117.70681354950466</v>
      </c>
    </row>
    <row r="187" spans="1:6" ht="12.75" customHeight="1" x14ac:dyDescent="0.2">
      <c r="A187" s="63">
        <v>3239</v>
      </c>
      <c r="B187" s="64" t="s">
        <v>375</v>
      </c>
      <c r="C187" s="247" t="s">
        <v>376</v>
      </c>
      <c r="D187" s="194">
        <v>9685.07</v>
      </c>
      <c r="E187" s="194">
        <v>11831.19</v>
      </c>
      <c r="F187" s="45">
        <f t="shared" si="26"/>
        <v>122.15905512298828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16394.350000000002</v>
      </c>
      <c r="E194" s="60">
        <f t="shared" si="36"/>
        <v>18927.399999999998</v>
      </c>
      <c r="F194" s="45">
        <f t="shared" si="26"/>
        <v>115.45074980099848</v>
      </c>
    </row>
    <row r="195" spans="1:6" ht="12.75" customHeight="1" x14ac:dyDescent="0.2">
      <c r="A195" s="63">
        <v>3291</v>
      </c>
      <c r="B195" s="183" t="s">
        <v>391</v>
      </c>
      <c r="C195" s="247" t="s">
        <v>392</v>
      </c>
      <c r="D195" s="194">
        <v>8558.61</v>
      </c>
      <c r="E195" s="194">
        <v>8125.57</v>
      </c>
      <c r="F195" s="45">
        <f t="shared" si="26"/>
        <v>94.940299885144896</v>
      </c>
    </row>
    <row r="196" spans="1:6" ht="12.75" customHeight="1" x14ac:dyDescent="0.2">
      <c r="A196" s="63">
        <v>3292</v>
      </c>
      <c r="B196" s="64" t="s">
        <v>393</v>
      </c>
      <c r="C196" s="247" t="s">
        <v>394</v>
      </c>
      <c r="D196" s="194">
        <v>5526.68</v>
      </c>
      <c r="E196" s="194">
        <v>6241.39</v>
      </c>
      <c r="F196" s="45">
        <f t="shared" si="26"/>
        <v>112.93199533897385</v>
      </c>
    </row>
    <row r="197" spans="1:6" ht="12.75" customHeight="1" x14ac:dyDescent="0.2">
      <c r="A197" s="63">
        <v>3293</v>
      </c>
      <c r="B197" s="64" t="s">
        <v>395</v>
      </c>
      <c r="C197" s="247" t="s">
        <v>396</v>
      </c>
      <c r="D197" s="194">
        <v>1144.69</v>
      </c>
      <c r="E197" s="194">
        <v>1558.43</v>
      </c>
      <c r="F197" s="45">
        <f t="shared" si="26"/>
        <v>136.14428360516823</v>
      </c>
    </row>
    <row r="198" spans="1:6" ht="12.75" customHeight="1" x14ac:dyDescent="0.2">
      <c r="A198" s="63">
        <v>3294</v>
      </c>
      <c r="B198" s="64" t="s">
        <v>397</v>
      </c>
      <c r="C198" s="247" t="s">
        <v>398</v>
      </c>
      <c r="D198" s="194">
        <v>597.24</v>
      </c>
      <c r="E198" s="194">
        <v>836.16</v>
      </c>
      <c r="F198" s="45">
        <f t="shared" si="26"/>
        <v>140.00401848503114</v>
      </c>
    </row>
    <row r="199" spans="1:6" ht="12.75" customHeight="1" x14ac:dyDescent="0.2">
      <c r="A199" s="63">
        <v>3295</v>
      </c>
      <c r="B199" s="64" t="s">
        <v>399</v>
      </c>
      <c r="C199" s="247" t="s">
        <v>400</v>
      </c>
      <c r="D199" s="194">
        <v>503.73</v>
      </c>
      <c r="E199" s="194">
        <v>1511.23</v>
      </c>
      <c r="F199" s="45">
        <f t="shared" si="26"/>
        <v>300.00794076191607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63.4</v>
      </c>
      <c r="E201" s="194">
        <v>654.62</v>
      </c>
      <c r="F201" s="45">
        <f t="shared" si="26"/>
        <v>1032.5236593059938</v>
      </c>
    </row>
    <row r="202" spans="1:6" ht="12.75" customHeight="1" x14ac:dyDescent="0.2">
      <c r="A202" s="63">
        <v>34</v>
      </c>
      <c r="B202" s="183" t="s">
        <v>405</v>
      </c>
      <c r="C202" s="247" t="s">
        <v>406</v>
      </c>
      <c r="D202" s="60">
        <f t="shared" ref="D202:E202" si="37">D203+D208+D216</f>
        <v>846.82</v>
      </c>
      <c r="E202" s="60">
        <f t="shared" si="37"/>
        <v>953.01</v>
      </c>
      <c r="F202" s="45">
        <f t="shared" si="26"/>
        <v>112.53985498689214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846.82</v>
      </c>
      <c r="E216" s="60">
        <f t="shared" si="40"/>
        <v>953.01</v>
      </c>
      <c r="F216" s="45">
        <f t="shared" si="26"/>
        <v>112.53985498689214</v>
      </c>
    </row>
    <row r="217" spans="1:6" ht="12.75" customHeight="1" x14ac:dyDescent="0.2">
      <c r="A217" s="63">
        <v>3431</v>
      </c>
      <c r="B217" s="182" t="s">
        <v>435</v>
      </c>
      <c r="C217" s="247" t="s">
        <v>436</v>
      </c>
      <c r="D217" s="194">
        <v>846.82</v>
      </c>
      <c r="E217" s="194">
        <v>953.01</v>
      </c>
      <c r="F217" s="45">
        <f t="shared" si="26"/>
        <v>112.53985498689214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1370918.2900000003</v>
      </c>
      <c r="E299" s="60">
        <f>E152-E297+E298</f>
        <v>1332894.49</v>
      </c>
      <c r="F299" s="45">
        <f t="shared" si="68"/>
        <v>97.226399248054364</v>
      </c>
    </row>
    <row r="300" spans="1:6" ht="12.75" customHeight="1" x14ac:dyDescent="0.2">
      <c r="A300" s="63" t="s">
        <v>581</v>
      </c>
      <c r="B300" s="64" t="s">
        <v>592</v>
      </c>
      <c r="C300" s="247" t="s">
        <v>593</v>
      </c>
      <c r="D300" s="60">
        <f>IF(D6&gt;=D299,D6-D299,0)</f>
        <v>241057.72999999975</v>
      </c>
      <c r="E300" s="60">
        <f>IF(E6&gt;=E299,E6-E299,0)</f>
        <v>240039.41000000015</v>
      </c>
      <c r="F300" s="45">
        <f t="shared" si="68"/>
        <v>99.577561773273317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262290.34999999998</v>
      </c>
      <c r="E302" s="194">
        <v>491979.74</v>
      </c>
      <c r="F302" s="45">
        <f t="shared" si="68"/>
        <v>187.57065976693389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173664.37</v>
      </c>
      <c r="E304" s="194">
        <v>185700.94</v>
      </c>
      <c r="F304" s="45">
        <f t="shared" si="68"/>
        <v>106.93093810779955</v>
      </c>
    </row>
    <row r="305" spans="1:6" ht="12" x14ac:dyDescent="0.2">
      <c r="A305" s="63">
        <v>9661</v>
      </c>
      <c r="B305" s="220" t="s">
        <v>602</v>
      </c>
      <c r="C305" s="247" t="s">
        <v>603</v>
      </c>
      <c r="D305" s="194">
        <v>13437.41</v>
      </c>
      <c r="E305" s="194">
        <v>10424.09</v>
      </c>
      <c r="F305" s="45">
        <f t="shared" si="68"/>
        <v>77.575142828863591</v>
      </c>
    </row>
    <row r="306" spans="1:6" ht="12.75" customHeight="1" x14ac:dyDescent="0.2">
      <c r="A306" s="249" t="s">
        <v>604</v>
      </c>
      <c r="B306" s="184" t="s">
        <v>605</v>
      </c>
      <c r="C306" s="250" t="s">
        <v>604</v>
      </c>
      <c r="D306" s="196">
        <v>160226.96</v>
      </c>
      <c r="E306" s="196">
        <v>175276.85</v>
      </c>
      <c r="F306" s="61">
        <f t="shared" si="68"/>
        <v>109.39285748166228</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6802</v>
      </c>
      <c r="E308" s="60">
        <f t="shared" si="71"/>
        <v>9380</v>
      </c>
      <c r="F308" s="45">
        <f t="shared" ref="F308:F428" si="72">IF(D308&lt;&gt;0,IF(E308/D308&gt;=100,"&gt;&gt;100",E308/D308*100),"-")</f>
        <v>137.90061746545135</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6802</v>
      </c>
      <c r="E321" s="60">
        <f t="shared" si="76"/>
        <v>9380</v>
      </c>
      <c r="F321" s="45">
        <f t="shared" si="72"/>
        <v>137.90061746545135</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6802</v>
      </c>
      <c r="E336" s="60">
        <f t="shared" si="79"/>
        <v>9380</v>
      </c>
      <c r="F336" s="45">
        <f t="shared" si="72"/>
        <v>137.90061746545135</v>
      </c>
    </row>
    <row r="337" spans="1:6" ht="12.75" customHeight="1" x14ac:dyDescent="0.2">
      <c r="A337" s="63">
        <v>7231</v>
      </c>
      <c r="B337" s="64" t="s">
        <v>665</v>
      </c>
      <c r="C337" s="247" t="s">
        <v>666</v>
      </c>
      <c r="D337" s="194">
        <v>6802</v>
      </c>
      <c r="E337" s="194">
        <v>9380</v>
      </c>
      <c r="F337" s="45">
        <f t="shared" si="72"/>
        <v>137.90061746545135</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81223.55</v>
      </c>
      <c r="E360" s="60">
        <f t="shared" si="86"/>
        <v>92078.83</v>
      </c>
      <c r="F360" s="45">
        <f t="shared" si="72"/>
        <v>113.3646953377438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81223.55</v>
      </c>
      <c r="E373" s="60">
        <f t="shared" si="90"/>
        <v>71672.08</v>
      </c>
      <c r="F373" s="45">
        <f t="shared" si="72"/>
        <v>88.240516451201657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5583.55</v>
      </c>
      <c r="E379" s="60">
        <f t="shared" si="92"/>
        <v>4832.08</v>
      </c>
      <c r="F379" s="45">
        <f t="shared" si="72"/>
        <v>86.541358096551463</v>
      </c>
    </row>
    <row r="380" spans="1:6" ht="12.75" customHeight="1" x14ac:dyDescent="0.2">
      <c r="A380" s="63">
        <v>4221</v>
      </c>
      <c r="B380" s="64" t="s">
        <v>647</v>
      </c>
      <c r="C380" s="247" t="s">
        <v>739</v>
      </c>
      <c r="D380" s="194">
        <v>3727.05</v>
      </c>
      <c r="E380" s="194">
        <v>4099.95</v>
      </c>
      <c r="F380" s="45">
        <f t="shared" si="72"/>
        <v>110.00523201996215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1856.5</v>
      </c>
      <c r="E382" s="194">
        <v>732.13</v>
      </c>
      <c r="F382" s="45">
        <f t="shared" si="72"/>
        <v>39.436035550767571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75640</v>
      </c>
      <c r="E388" s="60">
        <f t="shared" si="93"/>
        <v>66840</v>
      </c>
      <c r="F388" s="45">
        <f t="shared" si="72"/>
        <v>88.365943945002641</v>
      </c>
    </row>
    <row r="389" spans="1:6" ht="12.75" customHeight="1" x14ac:dyDescent="0.2">
      <c r="A389" s="63">
        <v>4231</v>
      </c>
      <c r="B389" s="64" t="s">
        <v>665</v>
      </c>
      <c r="C389" s="247" t="s">
        <v>750</v>
      </c>
      <c r="D389" s="194">
        <v>75640</v>
      </c>
      <c r="E389" s="194">
        <v>66840</v>
      </c>
      <c r="F389" s="45">
        <f t="shared" si="72"/>
        <v>88.365943945002641</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20406.75</v>
      </c>
      <c r="F412" s="45" t="str">
        <f t="shared" si="72"/>
        <v>-</v>
      </c>
    </row>
    <row r="413" spans="1:6" ht="12.75" customHeight="1" x14ac:dyDescent="0.2">
      <c r="A413" s="63">
        <v>451</v>
      </c>
      <c r="B413" s="64" t="s">
        <v>784</v>
      </c>
      <c r="C413" s="247" t="s">
        <v>785</v>
      </c>
      <c r="D413" s="194">
        <v>0</v>
      </c>
      <c r="E413" s="194">
        <v>20406.75</v>
      </c>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74421.55</v>
      </c>
      <c r="E418" s="60">
        <f t="shared" si="102"/>
        <v>82698.83</v>
      </c>
      <c r="F418" s="45">
        <f t="shared" si="72"/>
        <v>111.12215480596682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167261.85</v>
      </c>
      <c r="E420" s="194">
        <v>243090.26</v>
      </c>
      <c r="F420" s="45">
        <f t="shared" si="72"/>
        <v>145.33514964709525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1618778.02</v>
      </c>
      <c r="E422" s="60">
        <f>E6+E308</f>
        <v>1582313.9000000001</v>
      </c>
      <c r="F422" s="45">
        <f t="shared" si="72"/>
        <v>97.747429261487014</v>
      </c>
    </row>
    <row r="423" spans="1:6" ht="12.75" customHeight="1" x14ac:dyDescent="0.2">
      <c r="A423" s="63" t="s">
        <v>581</v>
      </c>
      <c r="B423" s="64" t="s">
        <v>804</v>
      </c>
      <c r="C423" s="247" t="s">
        <v>805</v>
      </c>
      <c r="D423" s="60">
        <f t="shared" ref="D423:E423" si="103">D299+D360</f>
        <v>1452141.8400000003</v>
      </c>
      <c r="E423" s="60">
        <f t="shared" si="103"/>
        <v>1424973.32</v>
      </c>
      <c r="F423" s="45">
        <f t="shared" si="72"/>
        <v>98.129072570486613</v>
      </c>
    </row>
    <row r="424" spans="1:6" ht="12.75" customHeight="1" x14ac:dyDescent="0.2">
      <c r="A424" s="63" t="s">
        <v>581</v>
      </c>
      <c r="B424" s="64" t="s">
        <v>806</v>
      </c>
      <c r="C424" s="247" t="s">
        <v>807</v>
      </c>
      <c r="D424" s="60">
        <f t="shared" ref="D424:E424" si="104">IF(D422&gt;=D423,D422-D423,0)</f>
        <v>166636.1799999997</v>
      </c>
      <c r="E424" s="60">
        <f t="shared" si="104"/>
        <v>157340.58000000007</v>
      </c>
      <c r="F424" s="45">
        <f t="shared" si="72"/>
        <v>94.421619602657941</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95028.499999999971</v>
      </c>
      <c r="E426" s="60">
        <f t="shared" si="106"/>
        <v>248889.47999999998</v>
      </c>
      <c r="F426" s="45">
        <f t="shared" si="72"/>
        <v>261.91035320982661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173664.37</v>
      </c>
      <c r="E428" s="81">
        <f t="shared" si="108"/>
        <v>185700.94</v>
      </c>
      <c r="F428" s="61">
        <f t="shared" si="72"/>
        <v>106.93093810779955</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1618778.02</v>
      </c>
      <c r="E643" s="60">
        <f>E422+E430</f>
        <v>1582313.9000000001</v>
      </c>
      <c r="F643" s="45">
        <f t="shared" si="109"/>
        <v>97.747429261487014</v>
      </c>
    </row>
    <row r="644" spans="1:6" ht="12.75" customHeight="1" x14ac:dyDescent="0.2">
      <c r="A644" s="63" t="s">
        <v>581</v>
      </c>
      <c r="B644" s="64" t="s">
        <v>1237</v>
      </c>
      <c r="C644" s="247" t="s">
        <v>1238</v>
      </c>
      <c r="D644" s="60">
        <f>D423+D535</f>
        <v>1452141.8400000003</v>
      </c>
      <c r="E644" s="60">
        <f>E423+E535</f>
        <v>1424973.32</v>
      </c>
      <c r="F644" s="45">
        <f t="shared" si="109"/>
        <v>98.129072570486613</v>
      </c>
    </row>
    <row r="645" spans="1:6" ht="12.75" customHeight="1" x14ac:dyDescent="0.2">
      <c r="A645" s="63" t="s">
        <v>581</v>
      </c>
      <c r="B645" s="64" t="s">
        <v>1239</v>
      </c>
      <c r="C645" s="247" t="s">
        <v>1240</v>
      </c>
      <c r="D645" s="60">
        <f t="shared" ref="D645:E645" si="163">IF(D643&gt;=D644,D643-D644,0)</f>
        <v>166636.1799999997</v>
      </c>
      <c r="E645" s="60">
        <f t="shared" si="163"/>
        <v>157340.58000000007</v>
      </c>
      <c r="F645" s="45">
        <f t="shared" si="109"/>
        <v>94.421619602657941</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95028.499999999971</v>
      </c>
      <c r="E647" s="60">
        <f>IF(E426-E427+E641-E642&gt;=0,E426-E427+E641-E642,0)</f>
        <v>248889.47999999998</v>
      </c>
      <c r="F647" s="45">
        <f t="shared" si="109"/>
        <v>261.91035320982661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261664.67999999967</v>
      </c>
      <c r="E649" s="60">
        <f t="shared" si="165"/>
        <v>406230.06000000006</v>
      </c>
      <c r="F649" s="45">
        <f t="shared" si="109"/>
        <v>155.24833538863578</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216609.32</v>
      </c>
      <c r="E653" s="194">
        <v>408249.12</v>
      </c>
      <c r="F653" s="45">
        <f t="shared" ref="F653:F740" si="167">IF(D653&lt;&gt;0,IF(E653/D653&gt;=100,"&gt;&gt;100",E653/D653*100),"-")</f>
        <v>188.47255510520046</v>
      </c>
    </row>
    <row r="654" spans="1:6" ht="12.75" customHeight="1" x14ac:dyDescent="0.2">
      <c r="A654" s="63" t="s">
        <v>1256</v>
      </c>
      <c r="B654" s="64" t="s">
        <v>1257</v>
      </c>
      <c r="C654" s="247" t="s">
        <v>1256</v>
      </c>
      <c r="D654" s="194">
        <v>1636985.46</v>
      </c>
      <c r="E654" s="194">
        <v>1618143.66</v>
      </c>
      <c r="F654" s="45">
        <f t="shared" si="167"/>
        <v>98.848994052763288</v>
      </c>
    </row>
    <row r="655" spans="1:6" ht="12.75" customHeight="1" x14ac:dyDescent="0.2">
      <c r="A655" s="63" t="s">
        <v>1258</v>
      </c>
      <c r="B655" s="64" t="s">
        <v>1259</v>
      </c>
      <c r="C655" s="247" t="s">
        <v>1258</v>
      </c>
      <c r="D655" s="194">
        <v>1445345.66</v>
      </c>
      <c r="E655" s="194">
        <v>1507285.15</v>
      </c>
      <c r="F655" s="45">
        <f t="shared" si="167"/>
        <v>104.28544477035342</v>
      </c>
    </row>
    <row r="656" spans="1:6" ht="24" x14ac:dyDescent="0.2">
      <c r="A656" s="63">
        <v>11</v>
      </c>
      <c r="B656" s="64" t="s">
        <v>1260</v>
      </c>
      <c r="C656" s="247" t="s">
        <v>1261</v>
      </c>
      <c r="D656" s="60">
        <f t="shared" ref="D656:E656" si="168">+D653+D654-D655</f>
        <v>408249.12000000011</v>
      </c>
      <c r="E656" s="60">
        <f t="shared" si="168"/>
        <v>519107.62999999989</v>
      </c>
      <c r="F656" s="45">
        <f t="shared" si="167"/>
        <v>127.15462313795061</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50</v>
      </c>
      <c r="E658" s="253">
        <v>50</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50</v>
      </c>
      <c r="E660" s="253">
        <v>50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122751</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3752.96</v>
      </c>
      <c r="E684" s="192"/>
      <c r="F684" s="71">
        <f t="shared" si="167"/>
        <v>0</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4000</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1975.93</v>
      </c>
      <c r="E732" s="192">
        <v>0</v>
      </c>
      <c r="F732" s="71">
        <f t="shared" si="167"/>
        <v>0</v>
      </c>
    </row>
    <row r="733" spans="1:6" ht="12.75" customHeight="1" x14ac:dyDescent="0.2">
      <c r="A733" s="70">
        <v>31215</v>
      </c>
      <c r="B733" s="65" t="s">
        <v>1395</v>
      </c>
      <c r="C733" s="278" t="s">
        <v>1396</v>
      </c>
      <c r="D733" s="192">
        <v>2325.7600000000002</v>
      </c>
      <c r="E733" s="192">
        <v>1765.76</v>
      </c>
      <c r="F733" s="71">
        <f t="shared" si="167"/>
        <v>75.921849201981289</v>
      </c>
    </row>
    <row r="734" spans="1:6" ht="12.75" customHeight="1" x14ac:dyDescent="0.2">
      <c r="A734" s="70">
        <v>32121</v>
      </c>
      <c r="B734" s="65" t="s">
        <v>1397</v>
      </c>
      <c r="C734" s="278" t="s">
        <v>1398</v>
      </c>
      <c r="D734" s="192">
        <v>26021.82</v>
      </c>
      <c r="E734" s="192">
        <v>22897.5</v>
      </c>
      <c r="F734" s="71">
        <f t="shared" si="167"/>
        <v>87.993460872452417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726.63</v>
      </c>
      <c r="E736" s="194">
        <v>2646.03</v>
      </c>
      <c r="F736" s="45">
        <f t="shared" si="167"/>
        <v>364.15094339622647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3421.69</v>
      </c>
      <c r="E738" s="194">
        <v>4386.99</v>
      </c>
      <c r="F738" s="45">
        <f t="shared" si="167"/>
        <v>128.21120557385385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8558.61</v>
      </c>
      <c r="E741" s="192">
        <v>8125.57</v>
      </c>
      <c r="F741" s="71">
        <f t="shared" ref="F741:F1006" si="169">IF(D741&lt;&gt;0,IF(E741/D741&gt;=100,"&gt;&gt;100",E741/D741*100),"-")</f>
        <v>94.940299885144896</v>
      </c>
    </row>
    <row r="742" spans="1:6" ht="12.75" customHeight="1" x14ac:dyDescent="0.2">
      <c r="A742" s="70" t="s">
        <v>1413</v>
      </c>
      <c r="B742" s="65" t="s">
        <v>1414</v>
      </c>
      <c r="C742" s="278" t="s">
        <v>1413</v>
      </c>
      <c r="D742" s="192">
        <v>1209.1600000000001</v>
      </c>
      <c r="E742" s="192">
        <v>1223.6600000000001</v>
      </c>
      <c r="F742" s="71">
        <f t="shared" si="169"/>
        <v>101.19917959575243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zoomScaleNormal="100" workbookViewId="0">
      <selection activeCell="D340" sqref="D34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786608.8899999999</v>
      </c>
      <c r="E6" s="180">
        <f t="shared" si="0"/>
        <v>968931.18</v>
      </c>
      <c r="F6" s="181">
        <f t="shared" ref="F6:F298" si="1">IF(D6&gt;0,IF(E6/D6&gt;=100,"&gt;&gt;100",E6/D6*100),"-")</f>
        <v>123.17826461381591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201607.71</v>
      </c>
      <c r="E7" s="79">
        <f t="shared" si="2"/>
        <v>248460.86</v>
      </c>
      <c r="F7" s="71">
        <f t="shared" si="1"/>
        <v>123.23976101906023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2368.75</v>
      </c>
      <c r="E8" s="79">
        <f>E9+E10-E11</f>
        <v>2285.83</v>
      </c>
      <c r="F8" s="71">
        <f t="shared" si="1"/>
        <v>96.49941952506596</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2534.67</v>
      </c>
      <c r="E10" s="192">
        <v>2534.67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165.92</v>
      </c>
      <c r="E11" s="192">
        <v>248.84</v>
      </c>
      <c r="F11" s="71">
        <f t="shared" si="1"/>
        <v>149.97589199614274</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199238.96</v>
      </c>
      <c r="E12" s="79">
        <f t="shared" si="3"/>
        <v>246175.03</v>
      </c>
      <c r="F12" s="71">
        <f t="shared" si="1"/>
        <v>123.55767667126952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60831.670000000013</v>
      </c>
      <c r="E13" s="79">
        <f t="shared" si="4"/>
        <v>74884.790000000008</v>
      </c>
      <c r="F13" s="71">
        <f t="shared" si="1"/>
        <v>123.10165083417897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130015.39</v>
      </c>
      <c r="E15" s="192">
        <v>150422.14000000001</v>
      </c>
      <c r="F15" s="71">
        <f t="shared" si="1"/>
        <v>115.69564187747312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54221.15</v>
      </c>
      <c r="E16" s="192">
        <v>54221.15</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123404.87</v>
      </c>
      <c r="E18" s="192">
        <v>129758.5</v>
      </c>
      <c r="F18" s="71">
        <f t="shared" si="1"/>
        <v>105.14860556151471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5303.239999999998</v>
      </c>
      <c r="E19" s="79">
        <f t="shared" si="5"/>
        <v>6925.4599999999846</v>
      </c>
      <c r="F19" s="71">
        <f t="shared" si="1"/>
        <v>130.5892247003716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29326.080000000002</v>
      </c>
      <c r="E20" s="192">
        <v>31638.53</v>
      </c>
      <c r="F20" s="71">
        <f t="shared" si="1"/>
        <v>107.88530209288115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1684.07</v>
      </c>
      <c r="E21" s="192">
        <v>1684.07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3531.07</v>
      </c>
      <c r="E22" s="192">
        <v>4263.2</v>
      </c>
      <c r="F22" s="71">
        <f t="shared" si="1"/>
        <v>120.73394183632722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18176.939999999999</v>
      </c>
      <c r="E23" s="192">
        <v>18176.939999999999</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311.77</v>
      </c>
      <c r="E26" s="192">
        <v>311.77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47726.69</v>
      </c>
      <c r="E28" s="192">
        <v>49149.05</v>
      </c>
      <c r="F28" s="71">
        <f t="shared" si="1"/>
        <v>102.98021924420068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133104.04999999999</v>
      </c>
      <c r="E29" s="79">
        <f t="shared" si="6"/>
        <v>164364.78</v>
      </c>
      <c r="F29" s="71">
        <f t="shared" si="1"/>
        <v>123.48593450011478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330861.31</v>
      </c>
      <c r="E30" s="192">
        <v>397701.31</v>
      </c>
      <c r="F30" s="71">
        <f t="shared" si="1"/>
        <v>120.20181809713561</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197757.26</v>
      </c>
      <c r="E34" s="192">
        <v>233336.53</v>
      </c>
      <c r="F34" s="71">
        <f t="shared" si="1"/>
        <v>117.99138499390615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22311.63</v>
      </c>
      <c r="E54" s="192">
        <v>28863.279999999999</v>
      </c>
      <c r="F54" s="71">
        <f t="shared" si="1"/>
        <v>129.36428221514967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22311.63</v>
      </c>
      <c r="E55" s="192">
        <v>28863.279999999999</v>
      </c>
      <c r="F55" s="71">
        <f t="shared" si="1"/>
        <v>129.36428221514967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585001.17999999993</v>
      </c>
      <c r="E69" s="79">
        <f>E70+E82+E88+E119+E135+E147+E165+E171</f>
        <v>720470.32000000007</v>
      </c>
      <c r="F69" s="71">
        <f t="shared" si="1"/>
        <v>123.15707123872812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408249.12</v>
      </c>
      <c r="E70" s="79">
        <f t="shared" si="12"/>
        <v>519107.63</v>
      </c>
      <c r="F70" s="71">
        <f t="shared" si="1"/>
        <v>127.15462313795068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408249.12</v>
      </c>
      <c r="E71" s="79">
        <f t="shared" si="13"/>
        <v>519103.63</v>
      </c>
      <c r="F71" s="71">
        <f t="shared" si="1"/>
        <v>127.15364334404444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408249.12</v>
      </c>
      <c r="E73" s="192">
        <v>519053.64</v>
      </c>
      <c r="F73" s="71">
        <f t="shared" si="1"/>
        <v>127.14139836970134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49.99</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4</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3087.69</v>
      </c>
      <c r="E82" s="79">
        <f>SUM(E83:E85)-E86+E87</f>
        <v>15661.75</v>
      </c>
      <c r="F82" s="71">
        <f t="shared" si="1"/>
        <v>507.23194362128322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3087.69</v>
      </c>
      <c r="E87" s="192">
        <v>15661.75</v>
      </c>
      <c r="F87" s="71">
        <f t="shared" si="1"/>
        <v>507.23194362128322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173664.37</v>
      </c>
      <c r="E147" s="79">
        <f t="shared" si="24"/>
        <v>185700.94</v>
      </c>
      <c r="F147" s="71">
        <f t="shared" si="1"/>
        <v>106.93093810779955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13437.41</v>
      </c>
      <c r="E161" s="192">
        <v>10424.09</v>
      </c>
      <c r="F161" s="71">
        <f t="shared" si="1"/>
        <v>77.575142828863591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160226.96</v>
      </c>
      <c r="E162" s="192">
        <v>175276.85</v>
      </c>
      <c r="F162" s="71">
        <f t="shared" si="1"/>
        <v>109.39285748166228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786608.8899999999</v>
      </c>
      <c r="E176" s="79">
        <f>E177+E251</f>
        <v>968931.18</v>
      </c>
      <c r="F176" s="71">
        <f t="shared" si="1"/>
        <v>123.17826461381591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125984.70999999999</v>
      </c>
      <c r="E177" s="79">
        <f>E178+E197+E203+E219+E247+E248</f>
        <v>104851.9</v>
      </c>
      <c r="F177" s="71">
        <f t="shared" si="1"/>
        <v>83.225893046862581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107508.15999999999</v>
      </c>
      <c r="E178" s="79">
        <f>SUM(E179:E181)+E185+E186+SUM(E194:E196)</f>
        <v>104520.09</v>
      </c>
      <c r="F178" s="71">
        <f t="shared" si="1"/>
        <v>97.22061097501809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96282.04</v>
      </c>
      <c r="E179" s="192">
        <v>94985.919999999998</v>
      </c>
      <c r="F179" s="71">
        <f t="shared" si="1"/>
        <v>98.653829935468764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11117.17</v>
      </c>
      <c r="E180" s="192">
        <v>9407.61</v>
      </c>
      <c r="F180" s="71">
        <f t="shared" si="1"/>
        <v>84.622345435034291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108.95</v>
      </c>
      <c r="E181" s="79">
        <f t="shared" si="28"/>
        <v>126.56</v>
      </c>
      <c r="F181" s="71">
        <f t="shared" si="1"/>
        <v>116.16337769619092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108.95</v>
      </c>
      <c r="E184" s="192">
        <v>126.56</v>
      </c>
      <c r="F184" s="71">
        <f t="shared" si="1"/>
        <v>116.16337769619092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18476.55</v>
      </c>
      <c r="E197" s="79">
        <f>SUM(E198:E202)</f>
        <v>331.81</v>
      </c>
      <c r="F197" s="71">
        <f t="shared" si="1"/>
        <v>1.7958439210783401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18476.55</v>
      </c>
      <c r="E198" s="192">
        <v>331.81</v>
      </c>
      <c r="F198" s="71">
        <f t="shared" si="1"/>
        <v>1.7958439210783401</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660624.17999999993</v>
      </c>
      <c r="E251" s="79">
        <f>+E252+E255-E264+E274+E291</f>
        <v>864079.28</v>
      </c>
      <c r="F251" s="71">
        <f t="shared" si="1"/>
        <v>130.79740435779993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225295.13</v>
      </c>
      <c r="E252" s="79">
        <f>E253-E254</f>
        <v>272148.28000000003</v>
      </c>
      <c r="F252" s="71">
        <f t="shared" si="1"/>
        <v>120.7963438890135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225295.13</v>
      </c>
      <c r="E253" s="192">
        <v>272148.28000000003</v>
      </c>
      <c r="F253" s="71">
        <f t="shared" si="1"/>
        <v>120.7963438890135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261664.68</v>
      </c>
      <c r="E255" s="79">
        <f>E256-E260</f>
        <v>406230.06</v>
      </c>
      <c r="F255" s="71">
        <f t="shared" si="1"/>
        <v>155.24833538863555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504754.94</v>
      </c>
      <c r="E256" s="79">
        <f>SUM(E257:E259)</f>
        <v>732019.15</v>
      </c>
      <c r="F256" s="71">
        <f t="shared" si="1"/>
        <v>145.02466285916884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504754.94</v>
      </c>
      <c r="E257" s="192">
        <v>732019.15</v>
      </c>
      <c r="F257" s="71">
        <f t="shared" si="1"/>
        <v>145.02466285916884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243090.26</v>
      </c>
      <c r="E260" s="79">
        <f>SUM(E261:E263)</f>
        <v>325789.09000000003</v>
      </c>
      <c r="F260" s="71">
        <f t="shared" si="1"/>
        <v>134.01980400201967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243090.26</v>
      </c>
      <c r="E262" s="192">
        <v>325789.09000000003</v>
      </c>
      <c r="F262" s="71">
        <f t="shared" si="1"/>
        <v>134.01980400201967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173664.37</v>
      </c>
      <c r="E274" s="79">
        <f>SUM(E275:E277)+SUM(E286:E290)</f>
        <v>185700.94</v>
      </c>
      <c r="F274" s="71">
        <f t="shared" si="1"/>
        <v>106.93093810779955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173664.37</v>
      </c>
      <c r="E288" s="192">
        <v>10424.09</v>
      </c>
      <c r="F288" s="71">
        <f t="shared" si="39"/>
        <v>6.0024344659759512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175276.85</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6490.36</v>
      </c>
      <c r="E302" s="192">
        <v>2610</v>
      </c>
      <c r="F302" s="71">
        <f t="shared" si="43"/>
        <v>40.213485846701879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167174.01</v>
      </c>
      <c r="E303" s="192">
        <v>183090.94</v>
      </c>
      <c r="F303" s="71">
        <f t="shared" si="43"/>
        <v>109.52117497211438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3087.69</v>
      </c>
      <c r="E308" s="192">
        <v>15661.75</v>
      </c>
      <c r="F308" s="71">
        <f t="shared" si="43"/>
        <v>507.23194362128322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107508.16</v>
      </c>
      <c r="E337" s="192">
        <v>104520.09</v>
      </c>
      <c r="F337" s="71">
        <f t="shared" si="43"/>
        <v>97.220610975018076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18476.55</v>
      </c>
      <c r="E339" s="192">
        <v>331.81</v>
      </c>
      <c r="F339" s="71">
        <f t="shared" si="43"/>
        <v>1.7958439210783401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05" sqref="E10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1452141.84</v>
      </c>
      <c r="E89" s="60">
        <f t="shared" si="17"/>
        <v>1424973.32</v>
      </c>
      <c r="F89" s="45">
        <f t="shared" si="1"/>
        <v>98.129072570486642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1452141.84</v>
      </c>
      <c r="E106" s="194">
        <v>1424973.32</v>
      </c>
      <c r="F106" s="45">
        <f t="shared" si="1"/>
        <v>98.129072570486642</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1452141.84</v>
      </c>
      <c r="E141" s="81">
        <f t="shared" si="28"/>
        <v>1424973.32</v>
      </c>
      <c r="F141" s="61">
        <f t="shared" si="1"/>
        <v>98.129072570486642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48" sqref="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125984.71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1473285.4800000002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1382994.1500000001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1188793.5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193247.64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953.01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90291.33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1494418.29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1385982.22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1190089.6200000001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194957.2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935.4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108436.07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104851.90000000014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104851.9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104851.9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27255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MIKRO08</cp:lastModifiedBy>
  <cp:lastPrinted>2025-11-26T12:43:51Z</cp:lastPrinted>
  <dcterms:created xsi:type="dcterms:W3CDTF">2022-04-01T05:14:30Z</dcterms:created>
  <dcterms:modified xsi:type="dcterms:W3CDTF">2026-01-27T08:02:46Z</dcterms:modified>
</cp:coreProperties>
</file>